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45" windowWidth="22635" windowHeight="11895" tabRatio="918"/>
  </bookViews>
  <sheets>
    <sheet name="간호2020" sheetId="31" r:id="rId1"/>
  </sheets>
  <externalReferences>
    <externalReference r:id="rId2"/>
  </externalReferences>
  <definedNames>
    <definedName name="_xlnm.Print_Area" localSheetId="0">간호2020!$A$1:$AG$104</definedName>
    <definedName name="매크로6" localSheetId="0">[1]!매크로6</definedName>
    <definedName name="매크로6">[1]!매크로6</definedName>
  </definedNames>
  <calcPr calcId="145621"/>
</workbook>
</file>

<file path=xl/calcChain.xml><?xml version="1.0" encoding="utf-8"?>
<calcChain xmlns="http://schemas.openxmlformats.org/spreadsheetml/2006/main">
  <c r="AE101" i="31" l="1"/>
  <c r="AE100" i="31"/>
  <c r="AE102" i="31"/>
  <c r="AH106" i="31" l="1"/>
  <c r="AH105" i="31"/>
  <c r="AE27" i="31" l="1"/>
  <c r="AF27" i="31"/>
  <c r="AG27" i="31"/>
  <c r="AD28" i="31"/>
  <c r="AA28" i="31"/>
  <c r="AB28" i="31"/>
  <c r="AC28" i="31"/>
  <c r="Z28" i="31"/>
  <c r="Y28" i="31"/>
  <c r="X28" i="31"/>
  <c r="U28" i="31"/>
  <c r="V28" i="31"/>
  <c r="W28" i="31"/>
  <c r="T28" i="31"/>
  <c r="S28" i="31"/>
  <c r="R28" i="31"/>
  <c r="O28" i="31"/>
  <c r="P28" i="31"/>
  <c r="Q28" i="31"/>
  <c r="N28" i="31"/>
  <c r="M28" i="31"/>
  <c r="L28" i="31"/>
  <c r="I28" i="31"/>
  <c r="AG28" i="31" s="1"/>
  <c r="J28" i="31"/>
  <c r="K28" i="31"/>
  <c r="H28" i="31"/>
  <c r="G28" i="31"/>
  <c r="AE28" i="31" l="1"/>
  <c r="AA100" i="31"/>
  <c r="AD96" i="31"/>
  <c r="AC96" i="31"/>
  <c r="AC100" i="31" s="1"/>
  <c r="AB96" i="31"/>
  <c r="AB100" i="31" s="1"/>
  <c r="Z96" i="31"/>
  <c r="Z100" i="31" s="1"/>
  <c r="Y96" i="31"/>
  <c r="Y100" i="31" s="1"/>
  <c r="X96" i="31"/>
  <c r="X100" i="31" s="1"/>
  <c r="W96" i="31"/>
  <c r="W100" i="31" s="1"/>
  <c r="V96" i="31"/>
  <c r="V100" i="31" s="1"/>
  <c r="U96" i="31"/>
  <c r="U100" i="31" s="1"/>
  <c r="T96" i="31"/>
  <c r="T100" i="31" s="1"/>
  <c r="S96" i="31"/>
  <c r="S100" i="31" s="1"/>
  <c r="R96" i="31"/>
  <c r="R100" i="31" s="1"/>
  <c r="Q96" i="31"/>
  <c r="Q100" i="31" s="1"/>
  <c r="P96" i="31"/>
  <c r="P100" i="31" s="1"/>
  <c r="O96" i="31"/>
  <c r="O100" i="31" s="1"/>
  <c r="N96" i="31"/>
  <c r="N100" i="31" s="1"/>
  <c r="M96" i="31"/>
  <c r="M100" i="31" s="1"/>
  <c r="L96" i="31"/>
  <c r="L100" i="31" s="1"/>
  <c r="K96" i="31"/>
  <c r="K100" i="31" s="1"/>
  <c r="J96" i="31"/>
  <c r="J100" i="31" s="1"/>
  <c r="I96" i="31"/>
  <c r="I100" i="31" s="1"/>
  <c r="H96" i="31"/>
  <c r="G96" i="31"/>
  <c r="AF95" i="31"/>
  <c r="AE95" i="31"/>
  <c r="AG94" i="31"/>
  <c r="AE94" i="31"/>
  <c r="AG93" i="31"/>
  <c r="AF93" i="31"/>
  <c r="AE93" i="31"/>
  <c r="AG92" i="31"/>
  <c r="AF92" i="31"/>
  <c r="AE92" i="31"/>
  <c r="AG91" i="31"/>
  <c r="AF91" i="31"/>
  <c r="AE91" i="31"/>
  <c r="AG90" i="31"/>
  <c r="AF90" i="31"/>
  <c r="AE90" i="31"/>
  <c r="AG89" i="31"/>
  <c r="AF89" i="31"/>
  <c r="AE89" i="31"/>
  <c r="AG88" i="31"/>
  <c r="AF88" i="31"/>
  <c r="AE88" i="31"/>
  <c r="AG87" i="31"/>
  <c r="AF87" i="31"/>
  <c r="AE87" i="31"/>
  <c r="AG86" i="31"/>
  <c r="AF86" i="31"/>
  <c r="AE86" i="31"/>
  <c r="AG85" i="31"/>
  <c r="AF85" i="31"/>
  <c r="AE85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AG82" i="31"/>
  <c r="AF82" i="31"/>
  <c r="AE82" i="31"/>
  <c r="AG81" i="31"/>
  <c r="AF81" i="31"/>
  <c r="AE81" i="31"/>
  <c r="AG80" i="31"/>
  <c r="AF80" i="31"/>
  <c r="AE80" i="31"/>
  <c r="AG79" i="31"/>
  <c r="AF79" i="31"/>
  <c r="AE79" i="31"/>
  <c r="AG78" i="31"/>
  <c r="AF78" i="31"/>
  <c r="AE78" i="31"/>
  <c r="AG77" i="31"/>
  <c r="AF77" i="31"/>
  <c r="AE77" i="31"/>
  <c r="AG76" i="31"/>
  <c r="AF76" i="31"/>
  <c r="AE76" i="31"/>
  <c r="AG75" i="31"/>
  <c r="AF75" i="31"/>
  <c r="AE75" i="31"/>
  <c r="AG74" i="31"/>
  <c r="AF74" i="31"/>
  <c r="AE74" i="31"/>
  <c r="AD73" i="31"/>
  <c r="AC73" i="31"/>
  <c r="AB73" i="31"/>
  <c r="AA73" i="31"/>
  <c r="Z73" i="31"/>
  <c r="Y73" i="31"/>
  <c r="Y84" i="31" s="1"/>
  <c r="Y99" i="31" s="1"/>
  <c r="X73" i="31"/>
  <c r="W73" i="31"/>
  <c r="V73" i="31"/>
  <c r="U73" i="31"/>
  <c r="U84" i="31" s="1"/>
  <c r="U99" i="31" s="1"/>
  <c r="T73" i="31"/>
  <c r="S73" i="31"/>
  <c r="R73" i="31"/>
  <c r="Q73" i="31"/>
  <c r="Q84" i="31" s="1"/>
  <c r="Q99" i="31" s="1"/>
  <c r="P73" i="31"/>
  <c r="O73" i="31"/>
  <c r="N73" i="31"/>
  <c r="M73" i="31"/>
  <c r="M84" i="31" s="1"/>
  <c r="M99" i="31" s="1"/>
  <c r="L73" i="31"/>
  <c r="K73" i="31"/>
  <c r="J73" i="31"/>
  <c r="I73" i="31"/>
  <c r="I84" i="31" s="1"/>
  <c r="H73" i="31"/>
  <c r="G73" i="31"/>
  <c r="AG72" i="31"/>
  <c r="AG71" i="31"/>
  <c r="AF71" i="31"/>
  <c r="AE71" i="31"/>
  <c r="AG70" i="31"/>
  <c r="AF70" i="31"/>
  <c r="AE70" i="31"/>
  <c r="AG69" i="31"/>
  <c r="AF69" i="31"/>
  <c r="AE69" i="31"/>
  <c r="AG68" i="31"/>
  <c r="AF68" i="31"/>
  <c r="AE68" i="31"/>
  <c r="AG67" i="31"/>
  <c r="AF67" i="31"/>
  <c r="AE67" i="31"/>
  <c r="AG66" i="31"/>
  <c r="AF66" i="31"/>
  <c r="AE66" i="31"/>
  <c r="AG65" i="31"/>
  <c r="AF65" i="31"/>
  <c r="AE65" i="31"/>
  <c r="AG64" i="31"/>
  <c r="AF64" i="31"/>
  <c r="AE64" i="31"/>
  <c r="AG63" i="31"/>
  <c r="AF63" i="31"/>
  <c r="AE63" i="31"/>
  <c r="AG62" i="31"/>
  <c r="AF62" i="31"/>
  <c r="AE62" i="31"/>
  <c r="AG61" i="31"/>
  <c r="AF61" i="31"/>
  <c r="AE61" i="31"/>
  <c r="AG60" i="31"/>
  <c r="AF60" i="31"/>
  <c r="AE60" i="31"/>
  <c r="AG59" i="31"/>
  <c r="AF59" i="31"/>
  <c r="AE59" i="31"/>
  <c r="AG58" i="31"/>
  <c r="AF58" i="31"/>
  <c r="AE58" i="31"/>
  <c r="AG57" i="31"/>
  <c r="AF57" i="31"/>
  <c r="AE57" i="31"/>
  <c r="AG56" i="31"/>
  <c r="AF56" i="31"/>
  <c r="AE56" i="31"/>
  <c r="AG55" i="31"/>
  <c r="AF55" i="31"/>
  <c r="AE55" i="31"/>
  <c r="AG54" i="31"/>
  <c r="AF54" i="31"/>
  <c r="AE54" i="31"/>
  <c r="AG53" i="31"/>
  <c r="AF53" i="31"/>
  <c r="AE53" i="31"/>
  <c r="AG52" i="31"/>
  <c r="AF52" i="31"/>
  <c r="AE52" i="31"/>
  <c r="AG51" i="31"/>
  <c r="AF51" i="31"/>
  <c r="AE51" i="31"/>
  <c r="AG50" i="31"/>
  <c r="AF50" i="31"/>
  <c r="AE50" i="31"/>
  <c r="AG49" i="31"/>
  <c r="AF49" i="31"/>
  <c r="AE49" i="31"/>
  <c r="AD47" i="31"/>
  <c r="AC47" i="31"/>
  <c r="AB47" i="31"/>
  <c r="AA47" i="31"/>
  <c r="Z47" i="31"/>
  <c r="Y47" i="31"/>
  <c r="X47" i="31"/>
  <c r="W47" i="31"/>
  <c r="V47" i="31"/>
  <c r="U47" i="31"/>
  <c r="T47" i="31"/>
  <c r="S47" i="31"/>
  <c r="R47" i="31"/>
  <c r="Q47" i="31"/>
  <c r="P47" i="31"/>
  <c r="O47" i="31"/>
  <c r="N47" i="31"/>
  <c r="M47" i="31"/>
  <c r="L47" i="31"/>
  <c r="K47" i="31"/>
  <c r="J47" i="31"/>
  <c r="I47" i="31"/>
  <c r="H47" i="31"/>
  <c r="G47" i="31"/>
  <c r="AG46" i="31"/>
  <c r="AF46" i="31"/>
  <c r="AE46" i="31"/>
  <c r="AG45" i="31"/>
  <c r="AF45" i="31"/>
  <c r="AE45" i="31"/>
  <c r="AG44" i="31"/>
  <c r="AF44" i="31"/>
  <c r="AE44" i="31"/>
  <c r="AG43" i="31"/>
  <c r="AF43" i="31"/>
  <c r="AE43" i="31"/>
  <c r="AG42" i="31"/>
  <c r="AF42" i="31"/>
  <c r="AE42" i="31"/>
  <c r="AG41" i="31"/>
  <c r="AF41" i="31"/>
  <c r="AE41" i="31"/>
  <c r="AG40" i="31"/>
  <c r="AF40" i="31"/>
  <c r="AE40" i="31"/>
  <c r="AG39" i="31"/>
  <c r="AF39" i="31"/>
  <c r="AE39" i="31"/>
  <c r="AD38" i="31"/>
  <c r="AC38" i="31"/>
  <c r="AB38" i="31"/>
  <c r="AA38" i="31"/>
  <c r="Z38" i="31"/>
  <c r="Y38" i="31"/>
  <c r="X38" i="31"/>
  <c r="W38" i="31"/>
  <c r="V38" i="31"/>
  <c r="U38" i="31"/>
  <c r="T38" i="31"/>
  <c r="S38" i="31"/>
  <c r="R38" i="31"/>
  <c r="R48" i="31" s="1"/>
  <c r="R98" i="31" s="1"/>
  <c r="Q38" i="31"/>
  <c r="Q48" i="31" s="1"/>
  <c r="Q98" i="31" s="1"/>
  <c r="P38" i="31"/>
  <c r="P48" i="31" s="1"/>
  <c r="P98" i="31" s="1"/>
  <c r="O38" i="31"/>
  <c r="O48" i="31" s="1"/>
  <c r="O98" i="31" s="1"/>
  <c r="N38" i="31"/>
  <c r="N48" i="31" s="1"/>
  <c r="N98" i="31" s="1"/>
  <c r="M38" i="31"/>
  <c r="M48" i="31" s="1"/>
  <c r="M98" i="31" s="1"/>
  <c r="L38" i="31"/>
  <c r="L48" i="31" s="1"/>
  <c r="L98" i="31" s="1"/>
  <c r="K38" i="31"/>
  <c r="K48" i="31" s="1"/>
  <c r="K98" i="31" s="1"/>
  <c r="J38" i="31"/>
  <c r="J48" i="31" s="1"/>
  <c r="J98" i="31" s="1"/>
  <c r="I38" i="31"/>
  <c r="H38" i="31"/>
  <c r="H48" i="31" s="1"/>
  <c r="G38" i="31"/>
  <c r="G48" i="31" s="1"/>
  <c r="AG37" i="31"/>
  <c r="AF37" i="31"/>
  <c r="AE37" i="31"/>
  <c r="AG36" i="31"/>
  <c r="AF36" i="31"/>
  <c r="AE36" i="31"/>
  <c r="AG35" i="31"/>
  <c r="AF35" i="31"/>
  <c r="AE35" i="31"/>
  <c r="AG34" i="31"/>
  <c r="AF34" i="31"/>
  <c r="AE34" i="31"/>
  <c r="AG33" i="31"/>
  <c r="AF33" i="31"/>
  <c r="AE33" i="31"/>
  <c r="AG32" i="31"/>
  <c r="AF32" i="31"/>
  <c r="AE32" i="31"/>
  <c r="AG31" i="31"/>
  <c r="AF31" i="31"/>
  <c r="AE31" i="31"/>
  <c r="AG30" i="31"/>
  <c r="AF30" i="31"/>
  <c r="AE30" i="31"/>
  <c r="AF28" i="31"/>
  <c r="AG26" i="31"/>
  <c r="AF26" i="31"/>
  <c r="AE26" i="31"/>
  <c r="AG25" i="31"/>
  <c r="AF25" i="31"/>
  <c r="AE25" i="31"/>
  <c r="AG24" i="31"/>
  <c r="AF24" i="31"/>
  <c r="AE24" i="31"/>
  <c r="AG23" i="31"/>
  <c r="AF23" i="31"/>
  <c r="AE23" i="31"/>
  <c r="AG22" i="31"/>
  <c r="AF22" i="31"/>
  <c r="AE22" i="31"/>
  <c r="AG21" i="31"/>
  <c r="AF21" i="31"/>
  <c r="AE21" i="31"/>
  <c r="AG20" i="31"/>
  <c r="AF20" i="31"/>
  <c r="AE20" i="31"/>
  <c r="AG19" i="31"/>
  <c r="AF19" i="31"/>
  <c r="AE19" i="31"/>
  <c r="AG18" i="31"/>
  <c r="AF18" i="31"/>
  <c r="AE18" i="31"/>
  <c r="AG17" i="31"/>
  <c r="AF17" i="31"/>
  <c r="AE17" i="31"/>
  <c r="AD16" i="31"/>
  <c r="AC16" i="31"/>
  <c r="AC29" i="31" s="1"/>
  <c r="AC97" i="31" s="1"/>
  <c r="AB16" i="31"/>
  <c r="AA16" i="31"/>
  <c r="Z16" i="31"/>
  <c r="Y16" i="31"/>
  <c r="Y29" i="31" s="1"/>
  <c r="Y97" i="31" s="1"/>
  <c r="X16" i="31"/>
  <c r="W16" i="31"/>
  <c r="V16" i="31"/>
  <c r="U16" i="31"/>
  <c r="U29" i="31" s="1"/>
  <c r="U97" i="31" s="1"/>
  <c r="T16" i="31"/>
  <c r="S16" i="31"/>
  <c r="R16" i="31"/>
  <c r="Q16" i="31"/>
  <c r="Q29" i="31" s="1"/>
  <c r="Q97" i="31" s="1"/>
  <c r="P16" i="31"/>
  <c r="O16" i="31"/>
  <c r="N16" i="31"/>
  <c r="M16" i="31"/>
  <c r="M29" i="31" s="1"/>
  <c r="M97" i="31" s="1"/>
  <c r="M101" i="31" s="1"/>
  <c r="L16" i="31"/>
  <c r="K16" i="31"/>
  <c r="J16" i="31"/>
  <c r="I16" i="31"/>
  <c r="I29" i="31" s="1"/>
  <c r="I97" i="31" s="1"/>
  <c r="H16" i="31"/>
  <c r="G16" i="31"/>
  <c r="AG15" i="31"/>
  <c r="AF15" i="31"/>
  <c r="AE15" i="31"/>
  <c r="AG14" i="31"/>
  <c r="AE14" i="31"/>
  <c r="AG13" i="31"/>
  <c r="AF13" i="31"/>
  <c r="AE13" i="31"/>
  <c r="AG12" i="31"/>
  <c r="AF12" i="31"/>
  <c r="AE12" i="31"/>
  <c r="AG11" i="31"/>
  <c r="AF11" i="31"/>
  <c r="AE11" i="31"/>
  <c r="AG10" i="31"/>
  <c r="AF10" i="31"/>
  <c r="AE10" i="31"/>
  <c r="AG9" i="31"/>
  <c r="AF9" i="31"/>
  <c r="AE9" i="31"/>
  <c r="AG8" i="31"/>
  <c r="AF8" i="31"/>
  <c r="AE8" i="31"/>
  <c r="AG7" i="31"/>
  <c r="AF7" i="31"/>
  <c r="AE7" i="31"/>
  <c r="AC84" i="31" l="1"/>
  <c r="AC99" i="31" s="1"/>
  <c r="AG47" i="31"/>
  <c r="Y101" i="31"/>
  <c r="G84" i="31"/>
  <c r="K84" i="31"/>
  <c r="K99" i="31" s="1"/>
  <c r="O84" i="31"/>
  <c r="O99" i="31" s="1"/>
  <c r="S84" i="31"/>
  <c r="S99" i="31" s="1"/>
  <c r="W84" i="31"/>
  <c r="W99" i="31" s="1"/>
  <c r="AA84" i="31"/>
  <c r="AA99" i="31" s="1"/>
  <c r="AF47" i="31"/>
  <c r="AB48" i="31"/>
  <c r="AB98" i="31" s="1"/>
  <c r="AG38" i="31"/>
  <c r="J29" i="31"/>
  <c r="J97" i="31" s="1"/>
  <c r="N29" i="31"/>
  <c r="N97" i="31" s="1"/>
  <c r="R29" i="31"/>
  <c r="R97" i="31" s="1"/>
  <c r="V29" i="31"/>
  <c r="V97" i="31" s="1"/>
  <c r="Z29" i="31"/>
  <c r="Z97" i="31" s="1"/>
  <c r="AD29" i="31"/>
  <c r="AD97" i="31" s="1"/>
  <c r="H84" i="31"/>
  <c r="H99" i="31" s="1"/>
  <c r="L84" i="31"/>
  <c r="L99" i="31" s="1"/>
  <c r="P84" i="31"/>
  <c r="P99" i="31" s="1"/>
  <c r="T84" i="31"/>
  <c r="T99" i="31" s="1"/>
  <c r="X84" i="31"/>
  <c r="X99" i="31" s="1"/>
  <c r="AB84" i="31"/>
  <c r="AB99" i="31" s="1"/>
  <c r="T48" i="31"/>
  <c r="T98" i="31" s="1"/>
  <c r="AE96" i="31"/>
  <c r="U48" i="31"/>
  <c r="U98" i="31" s="1"/>
  <c r="U101" i="31" s="1"/>
  <c r="Y48" i="31"/>
  <c r="Y98" i="31" s="1"/>
  <c r="Y102" i="31" s="1"/>
  <c r="AC48" i="31"/>
  <c r="AC98" i="31" s="1"/>
  <c r="AC102" i="31" s="1"/>
  <c r="J84" i="31"/>
  <c r="J99" i="31" s="1"/>
  <c r="J102" i="31" s="1"/>
  <c r="N84" i="31"/>
  <c r="N99" i="31" s="1"/>
  <c r="R84" i="31"/>
  <c r="R99" i="31" s="1"/>
  <c r="R102" i="31" s="1"/>
  <c r="V84" i="31"/>
  <c r="V99" i="31" s="1"/>
  <c r="Z84" i="31"/>
  <c r="Z99" i="31" s="1"/>
  <c r="AD84" i="31"/>
  <c r="AD99" i="31" s="1"/>
  <c r="AE83" i="31"/>
  <c r="AF96" i="31"/>
  <c r="AF100" i="31" s="1"/>
  <c r="X48" i="31"/>
  <c r="X98" i="31" s="1"/>
  <c r="AE16" i="31"/>
  <c r="K29" i="31"/>
  <c r="K97" i="31" s="1"/>
  <c r="O29" i="31"/>
  <c r="O97" i="31" s="1"/>
  <c r="S29" i="31"/>
  <c r="S97" i="31" s="1"/>
  <c r="W29" i="31"/>
  <c r="W97" i="31" s="1"/>
  <c r="AA29" i="31"/>
  <c r="AA97" i="31" s="1"/>
  <c r="V48" i="31"/>
  <c r="V98" i="31" s="1"/>
  <c r="Z48" i="31"/>
  <c r="Z98" i="31" s="1"/>
  <c r="AD48" i="31"/>
  <c r="AD98" i="31" s="1"/>
  <c r="AF83" i="31"/>
  <c r="AF16" i="31"/>
  <c r="AF29" i="31" s="1"/>
  <c r="AF97" i="31" s="1"/>
  <c r="L29" i="31"/>
  <c r="L97" i="31" s="1"/>
  <c r="P29" i="31"/>
  <c r="P97" i="31" s="1"/>
  <c r="T29" i="31"/>
  <c r="T97" i="31" s="1"/>
  <c r="X29" i="31"/>
  <c r="X97" i="31" s="1"/>
  <c r="AB29" i="31"/>
  <c r="AE47" i="31"/>
  <c r="S48" i="31"/>
  <c r="S98" i="31" s="1"/>
  <c r="W48" i="31"/>
  <c r="W98" i="31" s="1"/>
  <c r="AA48" i="31"/>
  <c r="AA98" i="31" s="1"/>
  <c r="AG83" i="31"/>
  <c r="R101" i="31"/>
  <c r="M102" i="31"/>
  <c r="Q102" i="31"/>
  <c r="Q101" i="31"/>
  <c r="U102" i="31"/>
  <c r="H98" i="31"/>
  <c r="I99" i="31"/>
  <c r="G99" i="31"/>
  <c r="G98" i="31"/>
  <c r="AG16" i="31"/>
  <c r="AE38" i="31"/>
  <c r="I48" i="31"/>
  <c r="AE73" i="31"/>
  <c r="G29" i="31"/>
  <c r="AF38" i="31"/>
  <c r="AF73" i="31"/>
  <c r="G100" i="31"/>
  <c r="H29" i="31"/>
  <c r="H97" i="31" s="1"/>
  <c r="AG73" i="31"/>
  <c r="H100" i="31"/>
  <c r="O102" i="31" l="1"/>
  <c r="Z102" i="31"/>
  <c r="K102" i="31"/>
  <c r="L102" i="31"/>
  <c r="AF84" i="31"/>
  <c r="AF99" i="31" s="1"/>
  <c r="J101" i="31"/>
  <c r="P101" i="31"/>
  <c r="W102" i="31"/>
  <c r="N101" i="31"/>
  <c r="Z101" i="31"/>
  <c r="N102" i="31"/>
  <c r="AE84" i="31"/>
  <c r="AE99" i="31" s="1"/>
  <c r="T102" i="31"/>
  <c r="X102" i="31"/>
  <c r="S101" i="31"/>
  <c r="AE48" i="31"/>
  <c r="AE98" i="31" s="1"/>
  <c r="AH101" i="31" s="1"/>
  <c r="V102" i="31"/>
  <c r="AF48" i="31"/>
  <c r="AF98" i="31" s="1"/>
  <c r="AF102" i="31" s="1"/>
  <c r="AE29" i="31"/>
  <c r="AE97" i="31" s="1"/>
  <c r="AG29" i="31"/>
  <c r="AG97" i="31" s="1"/>
  <c r="AB97" i="31"/>
  <c r="AB102" i="31" s="1"/>
  <c r="AD101" i="31"/>
  <c r="W101" i="31"/>
  <c r="V101" i="31"/>
  <c r="S102" i="31"/>
  <c r="P102" i="31"/>
  <c r="X101" i="31"/>
  <c r="L101" i="31"/>
  <c r="AC101" i="31"/>
  <c r="AA102" i="31"/>
  <c r="O101" i="31"/>
  <c r="T101" i="31"/>
  <c r="AA101" i="31"/>
  <c r="K101" i="31"/>
  <c r="AG84" i="31"/>
  <c r="AG99" i="31" s="1"/>
  <c r="AK99" i="31" s="1"/>
  <c r="I98" i="31"/>
  <c r="AG48" i="31"/>
  <c r="AG98" i="31" s="1"/>
  <c r="H102" i="31"/>
  <c r="H101" i="31"/>
  <c r="G97" i="31"/>
  <c r="G101" i="31" s="1"/>
  <c r="AJ99" i="31" l="1"/>
  <c r="AI99" i="31" s="1"/>
  <c r="AH107" i="31"/>
  <c r="AH103" i="31"/>
  <c r="AH100" i="31"/>
  <c r="AF101" i="31"/>
  <c r="AG101" i="31"/>
  <c r="AB101" i="31"/>
  <c r="AH108" i="31" s="1"/>
  <c r="G102" i="31"/>
  <c r="I102" i="31"/>
  <c r="I101" i="31"/>
  <c r="AH99" i="31" l="1"/>
  <c r="AH102" i="31"/>
</calcChain>
</file>

<file path=xl/sharedStrings.xml><?xml version="1.0" encoding="utf-8"?>
<sst xmlns="http://schemas.openxmlformats.org/spreadsheetml/2006/main" count="269" uniqueCount="167">
  <si>
    <t>1 학 년</t>
    <phoneticPr fontId="3" type="noConversion"/>
  </si>
  <si>
    <t>2   학   년</t>
    <phoneticPr fontId="3" type="noConversion"/>
  </si>
  <si>
    <t>3   학   년</t>
    <phoneticPr fontId="3" type="noConversion"/>
  </si>
  <si>
    <t>4   학   년</t>
    <phoneticPr fontId="3" type="noConversion"/>
  </si>
  <si>
    <t>계</t>
  </si>
  <si>
    <t>교    과    목</t>
  </si>
  <si>
    <t>1 학 기</t>
  </si>
  <si>
    <t>2 학 기</t>
  </si>
  <si>
    <t>학</t>
  </si>
  <si>
    <t>시간</t>
  </si>
  <si>
    <t>점</t>
  </si>
  <si>
    <t>강의</t>
  </si>
  <si>
    <t>실습</t>
  </si>
  <si>
    <t>교  양  과  목</t>
    <phoneticPr fontId="5" type="noConversion"/>
  </si>
  <si>
    <t>필   수</t>
    <phoneticPr fontId="5" type="noConversion"/>
  </si>
  <si>
    <t>소          계</t>
  </si>
  <si>
    <t>선  택</t>
    <phoneticPr fontId="3" type="noConversion"/>
  </si>
  <si>
    <t>문제해결능력</t>
  </si>
  <si>
    <t>교  양  합  계</t>
  </si>
  <si>
    <t>전 공 기 초</t>
    <phoneticPr fontId="5" type="noConversion"/>
  </si>
  <si>
    <t>필  수</t>
    <phoneticPr fontId="5" type="noConversion"/>
  </si>
  <si>
    <t>선택</t>
    <phoneticPr fontId="3" type="noConversion"/>
  </si>
  <si>
    <t>간호와상담</t>
  </si>
  <si>
    <t>기 초  합  계</t>
    <phoneticPr fontId="5" type="noConversion"/>
  </si>
  <si>
    <t xml:space="preserve"> 전   공   과   목</t>
    <phoneticPr fontId="5" type="noConversion"/>
  </si>
  <si>
    <t>필    수</t>
    <phoneticPr fontId="5" type="noConversion"/>
  </si>
  <si>
    <t>선 택</t>
    <phoneticPr fontId="5" type="noConversion"/>
  </si>
  <si>
    <t>전  공  합  계</t>
  </si>
  <si>
    <t>교 직 과 목</t>
    <phoneticPr fontId="5" type="noConversion"/>
  </si>
  <si>
    <t>4주</t>
    <phoneticPr fontId="5" type="noConversion"/>
  </si>
  <si>
    <t>교  직  합  계</t>
  </si>
  <si>
    <t>교    양    과    목</t>
    <phoneticPr fontId="5" type="noConversion"/>
  </si>
  <si>
    <t>전    공    기    초</t>
    <phoneticPr fontId="5" type="noConversion"/>
  </si>
  <si>
    <t>전    공    과    목</t>
    <phoneticPr fontId="5" type="noConversion"/>
  </si>
  <si>
    <t>교    직    과    목</t>
    <phoneticPr fontId="5" type="noConversion"/>
  </si>
  <si>
    <t>합                 계</t>
    <phoneticPr fontId="5" type="noConversion"/>
  </si>
  <si>
    <t>합   계(교직과정)</t>
    <phoneticPr fontId="5" type="noConversion"/>
  </si>
  <si>
    <t>4주</t>
    <phoneticPr fontId="3" type="noConversion"/>
  </si>
  <si>
    <t>교육과정표</t>
    <phoneticPr fontId="3" type="noConversion"/>
  </si>
  <si>
    <t>- 학과명 : 간호학과</t>
    <phoneticPr fontId="3" type="noConversion"/>
  </si>
  <si>
    <t>P/F</t>
  </si>
  <si>
    <t>25이상</t>
    <phoneticPr fontId="3" type="noConversion"/>
  </si>
  <si>
    <t>108이상</t>
    <phoneticPr fontId="3" type="noConversion"/>
  </si>
  <si>
    <t>33이상</t>
    <phoneticPr fontId="3" type="noConversion"/>
  </si>
  <si>
    <t>67이상</t>
    <phoneticPr fontId="3" type="noConversion"/>
  </si>
  <si>
    <t>100이상</t>
    <phoneticPr fontId="3" type="noConversion"/>
  </si>
  <si>
    <t>134이상</t>
    <phoneticPr fontId="3" type="noConversion"/>
  </si>
  <si>
    <t>직업기초</t>
  </si>
  <si>
    <t>의사소통능력</t>
  </si>
  <si>
    <t>대인관계능력</t>
  </si>
  <si>
    <t>인문학여행</t>
  </si>
  <si>
    <t>○</t>
  </si>
  <si>
    <t>4주</t>
  </si>
  <si>
    <t>융복합</t>
  </si>
  <si>
    <t>토익(I,II)</t>
  </si>
  <si>
    <t>자기역량계발(I,II,III,IV)</t>
  </si>
  <si>
    <t>다문화이해</t>
  </si>
  <si>
    <t>사회복지론</t>
  </si>
  <si>
    <t>2020학년도</t>
    <phoneticPr fontId="3" type="noConversion"/>
  </si>
  <si>
    <t>구
분</t>
    <phoneticPr fontId="3" type="noConversion"/>
  </si>
  <si>
    <t>이론</t>
    <phoneticPr fontId="3" type="noConversion"/>
  </si>
  <si>
    <t>실습</t>
    <phoneticPr fontId="3" type="noConversion"/>
  </si>
  <si>
    <t>전문성</t>
    <phoneticPr fontId="3" type="noConversion"/>
  </si>
  <si>
    <t>글로벌</t>
    <phoneticPr fontId="3" type="noConversion"/>
  </si>
  <si>
    <t>창의</t>
    <phoneticPr fontId="3" type="noConversion"/>
  </si>
  <si>
    <t>공동체</t>
    <phoneticPr fontId="3" type="noConversion"/>
  </si>
  <si>
    <t>소통</t>
    <phoneticPr fontId="3" type="noConversion"/>
  </si>
  <si>
    <t>○</t>
    <phoneticPr fontId="3" type="noConversion"/>
  </si>
  <si>
    <t>* 보건교사(2급) 지정교과목 : 전공기본이수과목 ★, 교직이론 ♣, 교직소양 ♠, 교육실습 ♤</t>
    <phoneticPr fontId="3" type="noConversion"/>
  </si>
  <si>
    <t>➀</t>
  </si>
  <si>
    <t>➀</t>
    <phoneticPr fontId="3" type="noConversion"/>
  </si>
  <si>
    <t>➄</t>
    <phoneticPr fontId="3" type="noConversion"/>
  </si>
  <si>
    <t>⑦</t>
    <phoneticPr fontId="3" type="noConversion"/>
  </si>
  <si>
    <t>⑥</t>
  </si>
  <si>
    <t>⑥</t>
    <phoneticPr fontId="3" type="noConversion"/>
  </si>
  <si>
    <t>➃</t>
  </si>
  <si>
    <t>➃</t>
    <phoneticPr fontId="3" type="noConversion"/>
  </si>
  <si>
    <t>➀</t>
    <phoneticPr fontId="3" type="noConversion"/>
  </si>
  <si>
    <t>⑥⑦</t>
    <phoneticPr fontId="3" type="noConversion"/>
  </si>
  <si>
    <t>➁</t>
    <phoneticPr fontId="3" type="noConversion"/>
  </si>
  <si>
    <t>➂➃</t>
    <phoneticPr fontId="3" type="noConversion"/>
  </si>
  <si>
    <t>➁➂</t>
    <phoneticPr fontId="3" type="noConversion"/>
  </si>
  <si>
    <t>➃⑦</t>
    <phoneticPr fontId="3" type="noConversion"/>
  </si>
  <si>
    <t>➁➃</t>
  </si>
  <si>
    <t>➀➃</t>
    <phoneticPr fontId="3" type="noConversion"/>
  </si>
  <si>
    <t>➁➃</t>
    <phoneticPr fontId="3" type="noConversion"/>
  </si>
  <si>
    <t>➂</t>
    <phoneticPr fontId="3" type="noConversion"/>
  </si>
  <si>
    <t>* ① : 간호목표달성을위한 리더십, ② : 의사소통과 협력, ③ : 간호문제해결을 위한 비판적 사고, ④ : 전문지식과 간호술의 통합적용, ⑤ : 간호실무발전을위한 연구수행, ⑥ : 글로벌보건의료정책변화 대응, ⑦ : 간호전문직을 위한 법적윤리적책임</t>
    <phoneticPr fontId="3" type="noConversion"/>
  </si>
  <si>
    <t>➁</t>
    <phoneticPr fontId="3" type="noConversion"/>
  </si>
  <si>
    <t>P/F</t>
    <phoneticPr fontId="3" type="noConversion"/>
  </si>
  <si>
    <t>핵심
역량
(대학/전공)</t>
    <phoneticPr fontId="3" type="noConversion"/>
  </si>
  <si>
    <t>ITQ</t>
  </si>
  <si>
    <t>4차산업혁명과코딩</t>
  </si>
  <si>
    <t>기초영문법</t>
  </si>
  <si>
    <t>영어가 Talk Talk</t>
  </si>
  <si>
    <t>창업과기업가정신</t>
  </si>
  <si>
    <t>통계의실제</t>
  </si>
  <si>
    <t>사회봉사</t>
    <phoneticPr fontId="3" type="noConversion"/>
  </si>
  <si>
    <t>생활안전관리</t>
  </si>
  <si>
    <t>4차산업과 정보사회</t>
  </si>
  <si>
    <t>직업윤리</t>
  </si>
  <si>
    <t>생활스포츠</t>
  </si>
  <si>
    <t>커리어개발</t>
  </si>
  <si>
    <t>소통세미나</t>
  </si>
  <si>
    <t>생명현상의이해</t>
  </si>
  <si>
    <t>기초건강과학 I ★</t>
  </si>
  <si>
    <t>기초건강과학 II</t>
  </si>
  <si>
    <t>병리학</t>
  </si>
  <si>
    <t>미생물과 감염관리</t>
  </si>
  <si>
    <t>임상약리학</t>
  </si>
  <si>
    <t xml:space="preserve">인간과전문직의 이해 </t>
  </si>
  <si>
    <t>긍정심리학</t>
  </si>
  <si>
    <t>인간성장발달</t>
  </si>
  <si>
    <t>기초영양학</t>
  </si>
  <si>
    <t>치료적대인관계론</t>
  </si>
  <si>
    <t>건강교육</t>
  </si>
  <si>
    <t>철학개론</t>
  </si>
  <si>
    <t>인간심리학</t>
  </si>
  <si>
    <t>간호학개론</t>
  </si>
  <si>
    <t>기본간호학(I,II) ★</t>
  </si>
  <si>
    <t>기본간호학실습(I,II)</t>
  </si>
  <si>
    <t>건강사정</t>
  </si>
  <si>
    <t>건강사정실습</t>
  </si>
  <si>
    <t xml:space="preserve">핵심간호실제(Ⅰ,Ⅱ) </t>
  </si>
  <si>
    <t>Sim실습(I,II)</t>
  </si>
  <si>
    <t>성인간호학(I,III,V,Ⅶ) ★</t>
  </si>
  <si>
    <t>성인간호학(II,IV,Ⅵ,Ⅷ)</t>
  </si>
  <si>
    <t>성인간호학실습(I,II,III) ★</t>
  </si>
  <si>
    <t>아동간호학(I,II,III,IV) ★</t>
  </si>
  <si>
    <t>지역사회간호학(I,II,III,IV) ★</t>
  </si>
  <si>
    <t>여성건강간호학(I,II,III,IV)</t>
  </si>
  <si>
    <t>정신간호학(I,II,III,IV) ★</t>
  </si>
  <si>
    <t>간호관리학(I,II,III) ★</t>
  </si>
  <si>
    <t>아동간호학실습 ★</t>
  </si>
  <si>
    <t>지역사회간호학실습 ★</t>
  </si>
  <si>
    <t>간호관리학실습</t>
  </si>
  <si>
    <t>여성건강간호학실습</t>
  </si>
  <si>
    <t>정신간호학실습 ★</t>
  </si>
  <si>
    <t>간호연구방법론</t>
  </si>
  <si>
    <t>통합간호실습</t>
  </si>
  <si>
    <t>보건의료법규</t>
  </si>
  <si>
    <t>학습성과평가</t>
    <phoneticPr fontId="3" type="noConversion"/>
  </si>
  <si>
    <t>➃</t>
    <phoneticPr fontId="3" type="noConversion"/>
  </si>
  <si>
    <t xml:space="preserve">생명윤리와 간호 </t>
  </si>
  <si>
    <t>간호실무용어</t>
  </si>
  <si>
    <t>논리와비판적사고</t>
  </si>
  <si>
    <t xml:space="preserve">간호이론 </t>
  </si>
  <si>
    <t>노인간호학</t>
  </si>
  <si>
    <t>응급및재해간호</t>
  </si>
  <si>
    <t>간호리더십개발</t>
  </si>
  <si>
    <t xml:space="preserve">국제간호의 이해  </t>
  </si>
  <si>
    <t>특수건강문제와 간호</t>
  </si>
  <si>
    <t>교육학개론 ♣</t>
  </si>
  <si>
    <t>교육철학및교육사 ♣</t>
  </si>
  <si>
    <t>교육심리 ♣</t>
  </si>
  <si>
    <t>교육사회 ♣</t>
  </si>
  <si>
    <t>교육과정 ♣</t>
  </si>
  <si>
    <t>교육방법및교육공학 ♣</t>
  </si>
  <si>
    <t>학교폭력예방및학생의이해 ♠</t>
  </si>
  <si>
    <t>교직실무 ♠</t>
  </si>
  <si>
    <t>특수교육학 개론 ♠</t>
  </si>
  <si>
    <t>학교현장실습 ♤</t>
  </si>
  <si>
    <t>교육봉사활동(I,II)  ♤</t>
    <phoneticPr fontId="3" type="noConversion"/>
  </si>
  <si>
    <t>11(4주)</t>
    <phoneticPr fontId="3" type="noConversion"/>
  </si>
  <si>
    <t>94(4주)</t>
    <phoneticPr fontId="5" type="noConversion"/>
  </si>
  <si>
    <t>교양비율</t>
    <phoneticPr fontId="3" type="noConversion"/>
  </si>
  <si>
    <t>전공비율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</si>
</sst>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.0_ "/>
    <numFmt numFmtId="177" formatCode="_ * #,##0_ ;_ * \-#,##0_ ;_ * &quot;-&quot;_ ;_ @_ "/>
    <numFmt numFmtId="178" formatCode="_ * #,##0.00_ ;_ * \-#,##0.00_ ;_ * &quot;-&quot;??_ ;_ @_ "/>
    <numFmt numFmtId="179" formatCode="&quot;Cr$&quot;\ #,##0.00_);\(&quot;Cr$&quot;\ #,##0.00\)"/>
    <numFmt numFmtId="180" formatCode="_(&quot;Cr$&quot;\ * #,##0_);_(&quot;Cr$&quot;\ * \(#,##0\);_(&quot;Cr$&quot;\ * &quot;-&quot;_);_(@_)"/>
    <numFmt numFmtId="181" formatCode="_-* #,##0.00_-;\!\-* #,##0.00_-;_-* &quot;-&quot;??_-;_-@_-"/>
    <numFmt numFmtId="182" formatCode="#,##0;&quot;-&quot;#,##0"/>
    <numFmt numFmtId="183" formatCode="0.00000&quot;  &quot;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36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5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B0F0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indexed="10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b/>
      <sz val="9"/>
      <color theme="3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177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18" fillId="4" borderId="0" applyNumberFormat="0" applyBorder="0" applyAlignment="0" applyProtection="0"/>
    <xf numFmtId="0" fontId="19" fillId="0" borderId="0">
      <alignment horizontal="left"/>
    </xf>
    <xf numFmtId="0" fontId="20" fillId="0" borderId="105" applyNumberFormat="0" applyAlignment="0" applyProtection="0">
      <alignment horizontal="left" vertical="center"/>
    </xf>
    <xf numFmtId="0" fontId="20" fillId="0" borderId="71">
      <alignment horizontal="left" vertical="center"/>
    </xf>
    <xf numFmtId="10" fontId="18" fillId="4" borderId="56" applyNumberFormat="0" applyBorder="0" applyAlignment="0" applyProtection="0"/>
    <xf numFmtId="0" fontId="21" fillId="0" borderId="93"/>
    <xf numFmtId="181" fontId="22" fillId="0" borderId="0"/>
    <xf numFmtId="0" fontId="17" fillId="0" borderId="0"/>
    <xf numFmtId="10" fontId="17" fillId="0" borderId="0" applyFont="0" applyFill="0" applyBorder="0" applyAlignment="0" applyProtection="0"/>
    <xf numFmtId="0" fontId="21" fillId="0" borderId="0"/>
    <xf numFmtId="0" fontId="1" fillId="0" borderId="0"/>
    <xf numFmtId="182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6" fillId="0" borderId="0">
      <alignment vertical="center"/>
    </xf>
    <xf numFmtId="0" fontId="1" fillId="0" borderId="0"/>
  </cellStyleXfs>
  <cellXfs count="431">
    <xf numFmtId="0" fontId="0" fillId="0" borderId="0" xfId="0"/>
    <xf numFmtId="0" fontId="2" fillId="0" borderId="15" xfId="0" applyFont="1" applyFill="1" applyBorder="1" applyAlignment="1">
      <alignment horizontal="centerContinuous" vertical="center" wrapText="1"/>
    </xf>
    <xf numFmtId="0" fontId="2" fillId="0" borderId="16" xfId="0" applyFont="1" applyFill="1" applyBorder="1" applyAlignment="1">
      <alignment horizontal="centerContinuous" vertical="center" wrapText="1"/>
    </xf>
    <xf numFmtId="0" fontId="2" fillId="0" borderId="17" xfId="0" applyFont="1" applyFill="1" applyBorder="1" applyAlignment="1">
      <alignment horizontal="centerContinuous" vertical="center" wrapText="1"/>
    </xf>
    <xf numFmtId="0" fontId="2" fillId="0" borderId="18" xfId="0" applyFont="1" applyFill="1" applyBorder="1" applyAlignment="1">
      <alignment horizontal="centerContinuous" vertical="center" wrapText="1"/>
    </xf>
    <xf numFmtId="0" fontId="2" fillId="0" borderId="24" xfId="0" applyFont="1" applyFill="1" applyBorder="1" applyAlignment="1">
      <alignment horizontal="centerContinuous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4" fillId="0" borderId="0" xfId="0" applyFont="1" applyBorder="1" applyAlignment="1">
      <alignment horizontal="centerContinuous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/>
    <xf numFmtId="0" fontId="4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0" fillId="0" borderId="0" xfId="0" applyFont="1" applyBorder="1" applyAlignment="1">
      <alignment wrapText="1"/>
    </xf>
    <xf numFmtId="0" fontId="0" fillId="0" borderId="0" xfId="0" applyFont="1" applyFill="1"/>
    <xf numFmtId="0" fontId="0" fillId="0" borderId="0" xfId="0" applyFont="1" applyFill="1" applyBorder="1"/>
    <xf numFmtId="0" fontId="0" fillId="0" borderId="0" xfId="0" applyFont="1" applyFill="1" applyAlignment="1">
      <alignment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center" vertical="center" wrapText="1"/>
    </xf>
    <xf numFmtId="0" fontId="14" fillId="0" borderId="53" xfId="0" applyFont="1" applyFill="1" applyBorder="1" applyAlignment="1">
      <alignment horizontal="center" vertical="center" wrapText="1"/>
    </xf>
    <xf numFmtId="0" fontId="11" fillId="0" borderId="58" xfId="0" applyFont="1" applyFill="1" applyBorder="1" applyAlignment="1">
      <alignment horizontal="center" vertical="center" wrapText="1"/>
    </xf>
    <xf numFmtId="0" fontId="2" fillId="0" borderId="6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103" xfId="0" applyFont="1" applyFill="1" applyBorder="1" applyAlignment="1">
      <alignment horizontal="center" vertical="center" wrapText="1"/>
    </xf>
    <xf numFmtId="0" fontId="11" fillId="0" borderId="104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62" xfId="0" applyFont="1" applyFill="1" applyBorder="1" applyAlignment="1">
      <alignment horizontal="center" vertical="center" wrapText="1"/>
    </xf>
    <xf numFmtId="0" fontId="11" fillId="0" borderId="63" xfId="0" applyFont="1" applyFill="1" applyBorder="1" applyAlignment="1">
      <alignment horizontal="center" vertical="center" wrapText="1"/>
    </xf>
    <xf numFmtId="0" fontId="11" fillId="2" borderId="73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74" xfId="0" applyFont="1" applyFill="1" applyBorder="1" applyAlignment="1">
      <alignment horizontal="center" vertical="center" wrapText="1"/>
    </xf>
    <xf numFmtId="0" fontId="2" fillId="0" borderId="76" xfId="0" applyFont="1" applyFill="1" applyBorder="1" applyAlignment="1">
      <alignment horizontal="center" vertical="center" wrapText="1"/>
    </xf>
    <xf numFmtId="176" fontId="4" fillId="2" borderId="0" xfId="0" applyNumberFormat="1" applyFont="1" applyFill="1" applyBorder="1" applyAlignment="1">
      <alignment horizontal="center" vertical="center" wrapText="1"/>
    </xf>
    <xf numFmtId="0" fontId="2" fillId="0" borderId="82" xfId="0" applyFont="1" applyFill="1" applyBorder="1" applyAlignment="1">
      <alignment horizontal="center" vertical="center" wrapText="1"/>
    </xf>
    <xf numFmtId="0" fontId="11" fillId="2" borderId="86" xfId="0" applyFont="1" applyFill="1" applyBorder="1" applyAlignment="1">
      <alignment horizontal="center" vertical="center"/>
    </xf>
    <xf numFmtId="0" fontId="11" fillId="2" borderId="87" xfId="0" applyFont="1" applyFill="1" applyBorder="1" applyAlignment="1">
      <alignment horizontal="center" vertical="center"/>
    </xf>
    <xf numFmtId="0" fontId="2" fillId="0" borderId="86" xfId="0" applyFont="1" applyFill="1" applyBorder="1" applyAlignment="1">
      <alignment horizontal="center" vertical="center" wrapText="1"/>
    </xf>
    <xf numFmtId="0" fontId="2" fillId="0" borderId="87" xfId="0" applyFont="1" applyFill="1" applyBorder="1" applyAlignment="1">
      <alignment horizontal="center" vertical="center" wrapText="1"/>
    </xf>
    <xf numFmtId="0" fontId="2" fillId="0" borderId="88" xfId="0" applyFont="1" applyFill="1" applyBorder="1" applyAlignment="1">
      <alignment horizontal="center" vertical="center" wrapText="1"/>
    </xf>
    <xf numFmtId="0" fontId="2" fillId="0" borderId="89" xfId="0" applyFont="1" applyFill="1" applyBorder="1" applyAlignment="1">
      <alignment horizontal="center" vertical="center" wrapText="1"/>
    </xf>
    <xf numFmtId="0" fontId="2" fillId="0" borderId="90" xfId="0" applyFont="1" applyFill="1" applyBorder="1" applyAlignment="1">
      <alignment horizontal="center" vertical="center" wrapText="1"/>
    </xf>
    <xf numFmtId="0" fontId="2" fillId="0" borderId="91" xfId="0" applyFont="1" applyFill="1" applyBorder="1" applyAlignment="1">
      <alignment horizontal="center" vertical="center" wrapText="1"/>
    </xf>
    <xf numFmtId="0" fontId="11" fillId="2" borderId="95" xfId="0" applyFont="1" applyFill="1" applyBorder="1" applyAlignment="1">
      <alignment horizontal="center" vertical="center"/>
    </xf>
    <xf numFmtId="0" fontId="11" fillId="2" borderId="96" xfId="0" applyFont="1" applyFill="1" applyBorder="1" applyAlignment="1">
      <alignment horizontal="center" vertical="center"/>
    </xf>
    <xf numFmtId="0" fontId="2" fillId="0" borderId="95" xfId="0" applyFont="1" applyFill="1" applyBorder="1" applyAlignment="1">
      <alignment horizontal="center" vertical="center" wrapText="1"/>
    </xf>
    <xf numFmtId="0" fontId="2" fillId="0" borderId="96" xfId="0" applyFont="1" applyFill="1" applyBorder="1" applyAlignment="1">
      <alignment horizontal="center" vertical="center" wrapText="1"/>
    </xf>
    <xf numFmtId="0" fontId="2" fillId="0" borderId="97" xfId="0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2" fillId="0" borderId="81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2" fillId="0" borderId="0" xfId="0" applyFont="1"/>
    <xf numFmtId="0" fontId="12" fillId="0" borderId="0" xfId="0" applyFont="1" applyFill="1" applyBorder="1"/>
    <xf numFmtId="0" fontId="12" fillId="0" borderId="0" xfId="0" applyFont="1" applyFill="1"/>
    <xf numFmtId="0" fontId="12" fillId="0" borderId="24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12" fillId="0" borderId="100" xfId="0" applyFont="1" applyFill="1" applyBorder="1" applyAlignment="1">
      <alignment horizontal="center" vertical="center" wrapText="1"/>
    </xf>
    <xf numFmtId="0" fontId="12" fillId="0" borderId="60" xfId="0" applyFont="1" applyFill="1" applyBorder="1" applyAlignment="1">
      <alignment horizontal="center" vertical="center" wrapText="1"/>
    </xf>
    <xf numFmtId="0" fontId="12" fillId="0" borderId="101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1" fillId="0" borderId="50" xfId="0" applyFont="1" applyFill="1" applyBorder="1" applyAlignment="1">
      <alignment horizontal="center" vertical="center" wrapText="1"/>
    </xf>
    <xf numFmtId="0" fontId="11" fillId="0" borderId="5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11" fillId="0" borderId="57" xfId="0" applyFont="1" applyFill="1" applyBorder="1" applyAlignment="1">
      <alignment horizontal="center" vertical="center" wrapText="1"/>
    </xf>
    <xf numFmtId="0" fontId="11" fillId="0" borderId="5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48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54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11" fillId="0" borderId="55" xfId="0" applyFont="1" applyFill="1" applyBorder="1" applyAlignment="1">
      <alignment horizontal="center" vertical="center" wrapText="1"/>
    </xf>
    <xf numFmtId="0" fontId="2" fillId="0" borderId="69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53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1" fillId="0" borderId="80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2" fillId="0" borderId="101" xfId="0" applyFont="1" applyFill="1" applyBorder="1" applyAlignment="1">
      <alignment horizontal="center" vertical="center" wrapText="1"/>
    </xf>
    <xf numFmtId="0" fontId="2" fillId="0" borderId="65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2" fillId="0" borderId="0" xfId="0" applyFont="1"/>
    <xf numFmtId="0" fontId="4" fillId="0" borderId="0" xfId="0" applyFont="1" applyBorder="1" applyAlignment="1">
      <alignment horizontal="center" vertical="center" wrapText="1"/>
    </xf>
    <xf numFmtId="0" fontId="2" fillId="0" borderId="102" xfId="0" applyFont="1" applyFill="1" applyBorder="1" applyAlignment="1">
      <alignment horizontal="center" vertical="center" textRotation="255"/>
    </xf>
    <xf numFmtId="0" fontId="11" fillId="0" borderId="108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49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center"/>
    </xf>
    <xf numFmtId="0" fontId="2" fillId="2" borderId="18" xfId="5" applyFont="1" applyFill="1" applyBorder="1" applyAlignment="1">
      <alignment horizontal="center" vertical="center"/>
    </xf>
    <xf numFmtId="0" fontId="2" fillId="2" borderId="15" xfId="5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0" fontId="12" fillId="2" borderId="40" xfId="0" applyFont="1" applyFill="1" applyBorder="1" applyAlignment="1">
      <alignment horizontal="center" vertical="center"/>
    </xf>
    <xf numFmtId="0" fontId="12" fillId="2" borderId="18" xfId="8" applyFont="1" applyFill="1" applyBorder="1" applyAlignment="1">
      <alignment horizontal="center" vertical="center"/>
    </xf>
    <xf numFmtId="0" fontId="12" fillId="2" borderId="15" xfId="8" applyFont="1" applyFill="1" applyBorder="1" applyAlignment="1">
      <alignment horizontal="center" vertical="center"/>
    </xf>
    <xf numFmtId="0" fontId="2" fillId="2" borderId="39" xfId="5" applyFont="1" applyFill="1" applyBorder="1" applyAlignment="1">
      <alignment horizontal="center" vertical="center"/>
    </xf>
    <xf numFmtId="0" fontId="2" fillId="2" borderId="40" xfId="5" applyFont="1" applyFill="1" applyBorder="1" applyAlignment="1">
      <alignment horizontal="center" vertical="center"/>
    </xf>
    <xf numFmtId="0" fontId="12" fillId="2" borderId="18" xfId="5" applyFont="1" applyFill="1" applyBorder="1" applyAlignment="1">
      <alignment horizontal="center" vertical="center"/>
    </xf>
    <xf numFmtId="0" fontId="12" fillId="2" borderId="15" xfId="5" applyFont="1" applyFill="1" applyBorder="1" applyAlignment="1">
      <alignment horizontal="center" vertical="center"/>
    </xf>
    <xf numFmtId="0" fontId="12" fillId="2" borderId="39" xfId="10" applyFont="1" applyFill="1" applyBorder="1" applyAlignment="1">
      <alignment horizontal="center" vertical="center"/>
    </xf>
    <xf numFmtId="0" fontId="12" fillId="2" borderId="40" xfId="10" applyFont="1" applyFill="1" applyBorder="1" applyAlignment="1">
      <alignment horizontal="center" vertical="center"/>
    </xf>
    <xf numFmtId="0" fontId="12" fillId="2" borderId="18" xfId="10" applyFont="1" applyFill="1" applyBorder="1" applyAlignment="1">
      <alignment horizontal="center" vertical="center"/>
    </xf>
    <xf numFmtId="0" fontId="12" fillId="2" borderId="15" xfId="10" applyFont="1" applyFill="1" applyBorder="1" applyAlignment="1">
      <alignment horizontal="center" vertical="center"/>
    </xf>
    <xf numFmtId="0" fontId="2" fillId="2" borderId="18" xfId="10" applyFont="1" applyFill="1" applyBorder="1" applyAlignment="1">
      <alignment horizontal="center" vertical="center"/>
    </xf>
    <xf numFmtId="0" fontId="2" fillId="2" borderId="15" xfId="10" applyFont="1" applyFill="1" applyBorder="1" applyAlignment="1">
      <alignment horizontal="center" vertical="center"/>
    </xf>
    <xf numFmtId="0" fontId="12" fillId="2" borderId="39" xfId="5" applyFont="1" applyFill="1" applyBorder="1" applyAlignment="1">
      <alignment horizontal="center" vertical="center"/>
    </xf>
    <xf numFmtId="0" fontId="12" fillId="2" borderId="40" xfId="5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textRotation="255" wrapText="1"/>
    </xf>
    <xf numFmtId="0" fontId="2" fillId="0" borderId="45" xfId="0" applyFont="1" applyFill="1" applyBorder="1" applyAlignment="1">
      <alignment horizontal="center" vertical="center" textRotation="255" wrapText="1"/>
    </xf>
    <xf numFmtId="0" fontId="2" fillId="0" borderId="49" xfId="0" applyFont="1" applyFill="1" applyBorder="1" applyAlignment="1">
      <alignment horizontal="center" vertical="center" textRotation="255" wrapText="1"/>
    </xf>
    <xf numFmtId="0" fontId="2" fillId="0" borderId="41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49" fontId="2" fillId="0" borderId="41" xfId="0" applyNumberFormat="1" applyFont="1" applyFill="1" applyBorder="1" applyAlignment="1">
      <alignment horizontal="center" vertical="center" wrapText="1"/>
    </xf>
    <xf numFmtId="49" fontId="2" fillId="0" borderId="45" xfId="0" applyNumberFormat="1" applyFont="1" applyFill="1" applyBorder="1" applyAlignment="1">
      <alignment horizontal="center" vertical="center" wrapText="1"/>
    </xf>
    <xf numFmtId="49" fontId="2" fillId="0" borderId="49" xfId="0" applyNumberFormat="1" applyFont="1" applyFill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left" vertical="center"/>
    </xf>
    <xf numFmtId="0" fontId="2" fillId="0" borderId="68" xfId="0" applyFont="1" applyFill="1" applyBorder="1" applyAlignment="1">
      <alignment horizontal="left" vertical="center"/>
    </xf>
    <xf numFmtId="0" fontId="2" fillId="0" borderId="39" xfId="1" applyFont="1" applyFill="1" applyBorder="1" applyAlignment="1">
      <alignment horizontal="center" vertical="center" wrapText="1"/>
    </xf>
    <xf numFmtId="0" fontId="2" fillId="0" borderId="40" xfId="1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center" vertical="center" wrapText="1"/>
    </xf>
    <xf numFmtId="0" fontId="2" fillId="0" borderId="18" xfId="3" applyFont="1" applyFill="1" applyBorder="1" applyAlignment="1">
      <alignment horizontal="center" vertical="center" wrapText="1"/>
    </xf>
    <xf numFmtId="0" fontId="2" fillId="0" borderId="15" xfId="3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/>
    </xf>
    <xf numFmtId="0" fontId="2" fillId="0" borderId="18" xfId="4" applyFont="1" applyFill="1" applyBorder="1" applyAlignment="1">
      <alignment horizontal="center" vertical="center" wrapText="1"/>
    </xf>
    <xf numFmtId="0" fontId="2" fillId="0" borderId="15" xfId="4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left" vertical="center"/>
    </xf>
    <xf numFmtId="0" fontId="2" fillId="0" borderId="68" xfId="0" applyFont="1" applyFill="1" applyBorder="1" applyAlignment="1">
      <alignment horizontal="left" vertical="center"/>
    </xf>
    <xf numFmtId="0" fontId="2" fillId="0" borderId="68" xfId="5" applyFont="1" applyFill="1" applyBorder="1" applyAlignment="1">
      <alignment horizontal="left" vertical="center"/>
    </xf>
    <xf numFmtId="0" fontId="12" fillId="0" borderId="68" xfId="0" applyFont="1" applyFill="1" applyBorder="1" applyAlignment="1">
      <alignment horizontal="left" vertical="center"/>
    </xf>
    <xf numFmtId="0" fontId="2" fillId="0" borderId="40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4" applyFont="1" applyFill="1" applyBorder="1" applyAlignment="1">
      <alignment horizontal="center" vertical="center" wrapText="1"/>
    </xf>
    <xf numFmtId="0" fontId="2" fillId="0" borderId="15" xfId="4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18" xfId="6" applyFont="1" applyFill="1" applyBorder="1" applyAlignment="1">
      <alignment horizontal="center" vertical="center" wrapText="1"/>
    </xf>
    <xf numFmtId="0" fontId="2" fillId="0" borderId="15" xfId="6" applyFont="1" applyFill="1" applyBorder="1" applyAlignment="1">
      <alignment horizontal="center" vertical="center" wrapText="1"/>
    </xf>
    <xf numFmtId="0" fontId="2" fillId="0" borderId="17" xfId="6" applyFont="1" applyFill="1" applyBorder="1" applyAlignment="1">
      <alignment horizontal="center" vertical="center" wrapText="1"/>
    </xf>
    <xf numFmtId="0" fontId="2" fillId="0" borderId="16" xfId="6" applyFont="1" applyFill="1" applyBorder="1" applyAlignment="1">
      <alignment horizontal="center" vertical="center" wrapText="1"/>
    </xf>
    <xf numFmtId="0" fontId="2" fillId="0" borderId="46" xfId="6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4" applyFont="1" applyFill="1" applyBorder="1" applyAlignment="1">
      <alignment horizontal="center" vertical="center" wrapText="1"/>
    </xf>
    <xf numFmtId="0" fontId="12" fillId="0" borderId="15" xfId="4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left" vertical="center"/>
    </xf>
    <xf numFmtId="0" fontId="12" fillId="0" borderId="46" xfId="0" applyFont="1" applyFill="1" applyBorder="1" applyAlignment="1">
      <alignment horizontal="left" vertical="center"/>
    </xf>
    <xf numFmtId="0" fontId="12" fillId="3" borderId="46" xfId="0" applyFont="1" applyFill="1" applyBorder="1" applyAlignment="1">
      <alignment horizontal="left" vertical="center"/>
    </xf>
    <xf numFmtId="0" fontId="27" fillId="3" borderId="46" xfId="0" applyFont="1" applyFill="1" applyBorder="1" applyAlignment="1">
      <alignment horizontal="left" vertical="center"/>
    </xf>
    <xf numFmtId="0" fontId="12" fillId="0" borderId="68" xfId="8" applyFont="1" applyFill="1" applyBorder="1" applyAlignment="1">
      <alignment horizontal="left" vertical="center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39" xfId="7" applyFont="1" applyFill="1" applyBorder="1" applyAlignment="1">
      <alignment horizontal="center" vertical="center" wrapText="1"/>
    </xf>
    <xf numFmtId="0" fontId="12" fillId="0" borderId="40" xfId="7" applyFont="1" applyFill="1" applyBorder="1" applyAlignment="1">
      <alignment horizontal="center" vertical="center" wrapText="1"/>
    </xf>
    <xf numFmtId="0" fontId="12" fillId="0" borderId="42" xfId="7" applyFont="1" applyFill="1" applyBorder="1" applyAlignment="1">
      <alignment horizontal="center" vertical="center" wrapText="1"/>
    </xf>
    <xf numFmtId="0" fontId="12" fillId="0" borderId="38" xfId="7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0" fontId="12" fillId="0" borderId="18" xfId="7" applyFont="1" applyFill="1" applyBorder="1" applyAlignment="1">
      <alignment horizontal="center" vertical="center" wrapText="1"/>
    </xf>
    <xf numFmtId="0" fontId="12" fillId="0" borderId="15" xfId="7" applyFont="1" applyFill="1" applyBorder="1" applyAlignment="1">
      <alignment horizontal="center" vertical="center" wrapText="1"/>
    </xf>
    <xf numFmtId="0" fontId="12" fillId="0" borderId="17" xfId="7" applyFont="1" applyFill="1" applyBorder="1" applyAlignment="1">
      <alignment horizontal="center" vertical="center" wrapText="1"/>
    </xf>
    <xf numFmtId="0" fontId="12" fillId="0" borderId="16" xfId="7" applyFont="1" applyFill="1" applyBorder="1" applyAlignment="1">
      <alignment horizontal="center" vertical="center" wrapText="1"/>
    </xf>
    <xf numFmtId="0" fontId="12" fillId="0" borderId="18" xfId="9" applyFont="1" applyFill="1" applyBorder="1" applyAlignment="1">
      <alignment horizontal="center" vertical="center" wrapText="1"/>
    </xf>
    <xf numFmtId="0" fontId="12" fillId="0" borderId="15" xfId="9" applyFont="1" applyFill="1" applyBorder="1" applyAlignment="1">
      <alignment horizontal="center" vertical="center" wrapText="1"/>
    </xf>
    <xf numFmtId="0" fontId="12" fillId="0" borderId="17" xfId="9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2" fillId="0" borderId="68" xfId="8" applyFont="1" applyFill="1" applyBorder="1" applyAlignment="1">
      <alignment horizontal="left" vertical="center"/>
    </xf>
    <xf numFmtId="0" fontId="2" fillId="0" borderId="66" xfId="5" applyFont="1" applyFill="1" applyBorder="1" applyAlignment="1">
      <alignment horizontal="left" vertical="center"/>
    </xf>
    <xf numFmtId="0" fontId="12" fillId="0" borderId="68" xfId="5" applyFont="1" applyFill="1" applyBorder="1" applyAlignment="1">
      <alignment horizontal="left" vertical="center"/>
    </xf>
    <xf numFmtId="0" fontId="12" fillId="0" borderId="47" xfId="8" applyFont="1" applyFill="1" applyBorder="1" applyAlignment="1">
      <alignment horizontal="left" vertical="center"/>
    </xf>
    <xf numFmtId="0" fontId="12" fillId="0" borderId="47" xfId="0" applyFont="1" applyFill="1" applyBorder="1" applyAlignment="1">
      <alignment horizontal="left" vertical="center"/>
    </xf>
    <xf numFmtId="0" fontId="2" fillId="0" borderId="40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18" xfId="9" applyFont="1" applyFill="1" applyBorder="1" applyAlignment="1">
      <alignment horizontal="center" vertical="center" wrapText="1"/>
    </xf>
    <xf numFmtId="0" fontId="12" fillId="0" borderId="15" xfId="9" applyFont="1" applyFill="1" applyBorder="1" applyAlignment="1">
      <alignment horizontal="center" vertical="center" wrapText="1"/>
    </xf>
    <xf numFmtId="0" fontId="12" fillId="0" borderId="17" xfId="9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2" fillId="0" borderId="39" xfId="6" applyFont="1" applyFill="1" applyBorder="1" applyAlignment="1">
      <alignment horizontal="center" vertical="center" wrapText="1"/>
    </xf>
    <xf numFmtId="0" fontId="2" fillId="0" borderId="40" xfId="6" applyFont="1" applyFill="1" applyBorder="1" applyAlignment="1">
      <alignment horizontal="center" vertical="center" wrapText="1"/>
    </xf>
    <xf numFmtId="0" fontId="12" fillId="0" borderId="18" xfId="6" applyFont="1" applyFill="1" applyBorder="1" applyAlignment="1">
      <alignment horizontal="center" vertical="center" wrapText="1"/>
    </xf>
    <xf numFmtId="0" fontId="12" fillId="0" borderId="15" xfId="6" applyFont="1" applyFill="1" applyBorder="1" applyAlignment="1">
      <alignment horizontal="center" vertical="center" wrapText="1"/>
    </xf>
    <xf numFmtId="0" fontId="12" fillId="0" borderId="17" xfId="6" applyFont="1" applyFill="1" applyBorder="1" applyAlignment="1">
      <alignment horizontal="center" vertical="center" wrapText="1"/>
    </xf>
    <xf numFmtId="0" fontId="12" fillId="0" borderId="46" xfId="6" applyFont="1" applyFill="1" applyBorder="1" applyAlignment="1">
      <alignment horizontal="center" vertical="center" wrapText="1"/>
    </xf>
    <xf numFmtId="0" fontId="12" fillId="0" borderId="16" xfId="6" applyFont="1" applyFill="1" applyBorder="1" applyAlignment="1">
      <alignment horizontal="center" vertical="center" wrapText="1"/>
    </xf>
    <xf numFmtId="0" fontId="12" fillId="0" borderId="66" xfId="10" applyFont="1" applyFill="1" applyBorder="1" applyAlignment="1">
      <alignment horizontal="left" vertical="center" shrinkToFit="1"/>
    </xf>
    <xf numFmtId="0" fontId="12" fillId="0" borderId="68" xfId="10" applyFont="1" applyFill="1" applyBorder="1" applyAlignment="1">
      <alignment horizontal="left" vertical="center" shrinkToFit="1"/>
    </xf>
    <xf numFmtId="0" fontId="12" fillId="0" borderId="68" xfId="5" applyFont="1" applyFill="1" applyBorder="1" applyAlignment="1">
      <alignment horizontal="left" vertical="center" shrinkToFit="1"/>
    </xf>
    <xf numFmtId="0" fontId="12" fillId="0" borderId="47" xfId="10" applyFont="1" applyFill="1" applyBorder="1" applyAlignment="1">
      <alignment horizontal="left" vertical="center" shrinkToFit="1"/>
    </xf>
    <xf numFmtId="0" fontId="2" fillId="0" borderId="68" xfId="10" applyFont="1" applyFill="1" applyBorder="1" applyAlignment="1">
      <alignment horizontal="left" vertical="center" shrinkToFit="1"/>
    </xf>
    <xf numFmtId="0" fontId="12" fillId="0" borderId="18" xfId="6" applyFont="1" applyFill="1" applyBorder="1" applyAlignment="1">
      <alignment horizontal="center" vertical="center" wrapText="1"/>
    </xf>
    <xf numFmtId="0" fontId="12" fillId="0" borderId="15" xfId="6" applyFont="1" applyFill="1" applyBorder="1" applyAlignment="1">
      <alignment horizontal="center" vertical="center" wrapText="1"/>
    </xf>
    <xf numFmtId="0" fontId="12" fillId="0" borderId="17" xfId="6" applyFont="1" applyFill="1" applyBorder="1" applyAlignment="1">
      <alignment horizontal="center" vertical="center" wrapText="1"/>
    </xf>
    <xf numFmtId="0" fontId="12" fillId="0" borderId="46" xfId="6" applyFont="1" applyFill="1" applyBorder="1" applyAlignment="1">
      <alignment horizontal="center" vertical="center" wrapText="1"/>
    </xf>
    <xf numFmtId="0" fontId="12" fillId="0" borderId="16" xfId="6" applyFont="1" applyFill="1" applyBorder="1" applyAlignment="1">
      <alignment horizontal="center" vertical="center" wrapText="1"/>
    </xf>
    <xf numFmtId="0" fontId="12" fillId="0" borderId="39" xfId="11" applyFont="1" applyFill="1" applyBorder="1" applyAlignment="1">
      <alignment horizontal="center" vertical="center" wrapText="1"/>
    </xf>
    <xf numFmtId="0" fontId="12" fillId="0" borderId="40" xfId="11" applyFont="1" applyFill="1" applyBorder="1" applyAlignment="1">
      <alignment horizontal="center" vertical="center" wrapText="1"/>
    </xf>
    <xf numFmtId="0" fontId="12" fillId="0" borderId="42" xfId="11" applyFont="1" applyFill="1" applyBorder="1" applyAlignment="1">
      <alignment horizontal="center" vertical="center" wrapText="1"/>
    </xf>
    <xf numFmtId="0" fontId="12" fillId="0" borderId="38" xfId="11" applyFont="1" applyFill="1" applyBorder="1" applyAlignment="1">
      <alignment horizontal="center" vertical="center" wrapText="1"/>
    </xf>
    <xf numFmtId="0" fontId="12" fillId="0" borderId="18" xfId="11" applyFont="1" applyFill="1" applyBorder="1" applyAlignment="1">
      <alignment horizontal="center" vertical="center" wrapText="1"/>
    </xf>
    <xf numFmtId="0" fontId="12" fillId="0" borderId="15" xfId="11" applyFont="1" applyFill="1" applyBorder="1" applyAlignment="1">
      <alignment horizontal="center" vertical="center" wrapText="1"/>
    </xf>
    <xf numFmtId="0" fontId="12" fillId="0" borderId="17" xfId="11" applyFont="1" applyFill="1" applyBorder="1" applyAlignment="1">
      <alignment horizontal="center" vertical="center" wrapText="1"/>
    </xf>
    <xf numFmtId="0" fontId="12" fillId="0" borderId="16" xfId="11" applyFont="1" applyFill="1" applyBorder="1" applyAlignment="1">
      <alignment horizontal="center" vertical="center" wrapText="1"/>
    </xf>
    <xf numFmtId="0" fontId="12" fillId="0" borderId="46" xfId="11" applyFont="1" applyFill="1" applyBorder="1" applyAlignment="1">
      <alignment horizontal="center" vertical="center" wrapText="1"/>
    </xf>
    <xf numFmtId="0" fontId="2" fillId="0" borderId="18" xfId="11" applyFont="1" applyFill="1" applyBorder="1" applyAlignment="1">
      <alignment horizontal="center" vertical="center" wrapText="1"/>
    </xf>
    <xf numFmtId="0" fontId="2" fillId="0" borderId="15" xfId="11" applyFont="1" applyFill="1" applyBorder="1" applyAlignment="1">
      <alignment horizontal="center" vertical="center" wrapText="1"/>
    </xf>
    <xf numFmtId="0" fontId="2" fillId="0" borderId="17" xfId="11" applyFont="1" applyFill="1" applyBorder="1" applyAlignment="1">
      <alignment horizontal="center" vertical="center" wrapText="1"/>
    </xf>
    <xf numFmtId="0" fontId="12" fillId="0" borderId="18" xfId="11" applyFont="1" applyFill="1" applyBorder="1" applyAlignment="1">
      <alignment vertical="center" wrapText="1"/>
    </xf>
    <xf numFmtId="0" fontId="12" fillId="0" borderId="15" xfId="11" applyFont="1" applyFill="1" applyBorder="1" applyAlignment="1">
      <alignment vertical="center" wrapText="1"/>
    </xf>
    <xf numFmtId="0" fontId="2" fillId="0" borderId="16" xfId="11" applyFont="1" applyFill="1" applyBorder="1" applyAlignment="1">
      <alignment horizontal="center" vertical="center" wrapText="1"/>
    </xf>
    <xf numFmtId="0" fontId="4" fillId="0" borderId="15" xfId="11" applyFont="1" applyFill="1" applyBorder="1" applyAlignment="1">
      <alignment horizontal="center" vertical="center" wrapText="1"/>
    </xf>
    <xf numFmtId="0" fontId="4" fillId="0" borderId="17" xfId="11" applyFont="1" applyFill="1" applyBorder="1" applyAlignment="1">
      <alignment horizontal="center" vertical="center" wrapText="1"/>
    </xf>
    <xf numFmtId="0" fontId="4" fillId="0" borderId="46" xfId="11" applyFont="1" applyFill="1" applyBorder="1" applyAlignment="1">
      <alignment horizontal="center" vertical="center" wrapText="1"/>
    </xf>
    <xf numFmtId="0" fontId="4" fillId="0" borderId="16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0" fontId="2" fillId="0" borderId="68" xfId="5" applyFont="1" applyFill="1" applyBorder="1" applyAlignment="1">
      <alignment horizontal="left" vertical="center"/>
    </xf>
    <xf numFmtId="0" fontId="12" fillId="0" borderId="68" xfId="5" applyFont="1" applyFill="1" applyBorder="1" applyAlignment="1">
      <alignment horizontal="left" vertical="center"/>
    </xf>
    <xf numFmtId="0" fontId="12" fillId="3" borderId="66" xfId="5" applyFont="1" applyFill="1" applyBorder="1" applyAlignment="1">
      <alignment horizontal="left" vertical="center"/>
    </xf>
    <xf numFmtId="0" fontId="2" fillId="3" borderId="68" xfId="5" applyFont="1" applyFill="1" applyBorder="1" applyAlignment="1">
      <alignment horizontal="left" vertical="center"/>
    </xf>
    <xf numFmtId="0" fontId="2" fillId="0" borderId="18" xfId="6" applyFont="1" applyFill="1" applyBorder="1" applyAlignment="1">
      <alignment horizontal="center" vertical="center" wrapText="1"/>
    </xf>
    <xf numFmtId="0" fontId="2" fillId="0" borderId="15" xfId="6" applyFont="1" applyFill="1" applyBorder="1" applyAlignment="1">
      <alignment horizontal="center" vertical="center" wrapText="1"/>
    </xf>
    <xf numFmtId="0" fontId="2" fillId="0" borderId="17" xfId="6" applyFont="1" applyFill="1" applyBorder="1" applyAlignment="1">
      <alignment horizontal="center" vertical="center" wrapText="1"/>
    </xf>
    <xf numFmtId="0" fontId="2" fillId="0" borderId="16" xfId="6" applyFont="1" applyFill="1" applyBorder="1" applyAlignment="1">
      <alignment horizontal="center" vertical="center" wrapText="1"/>
    </xf>
    <xf numFmtId="0" fontId="2" fillId="0" borderId="46" xfId="6" applyFont="1" applyFill="1" applyBorder="1" applyAlignment="1">
      <alignment horizontal="center" vertical="center" wrapText="1"/>
    </xf>
    <xf numFmtId="0" fontId="12" fillId="0" borderId="18" xfId="6" applyFont="1" applyFill="1" applyBorder="1" applyAlignment="1">
      <alignment horizontal="center" vertical="center" wrapText="1"/>
    </xf>
    <xf numFmtId="0" fontId="12" fillId="0" borderId="15" xfId="6" applyFont="1" applyFill="1" applyBorder="1" applyAlignment="1">
      <alignment horizontal="center" vertical="center" wrapText="1"/>
    </xf>
    <xf numFmtId="0" fontId="12" fillId="0" borderId="17" xfId="6" applyFont="1" applyFill="1" applyBorder="1" applyAlignment="1">
      <alignment horizontal="center" vertical="center" wrapText="1"/>
    </xf>
    <xf numFmtId="0" fontId="12" fillId="0" borderId="46" xfId="6" applyFont="1" applyFill="1" applyBorder="1" applyAlignment="1">
      <alignment horizontal="center" vertical="center" wrapText="1"/>
    </xf>
    <xf numFmtId="0" fontId="12" fillId="0" borderId="16" xfId="6" applyFont="1" applyFill="1" applyBorder="1" applyAlignment="1">
      <alignment horizontal="center" vertical="center" wrapText="1"/>
    </xf>
    <xf numFmtId="0" fontId="12" fillId="0" borderId="39" xfId="6" applyFont="1" applyFill="1" applyBorder="1" applyAlignment="1">
      <alignment horizontal="center" vertical="center" wrapText="1"/>
    </xf>
    <xf numFmtId="0" fontId="12" fillId="0" borderId="40" xfId="6" applyFont="1" applyFill="1" applyBorder="1" applyAlignment="1">
      <alignment horizontal="center" vertical="center" wrapText="1"/>
    </xf>
    <xf numFmtId="0" fontId="12" fillId="0" borderId="42" xfId="6" applyFont="1" applyFill="1" applyBorder="1" applyAlignment="1">
      <alignment horizontal="center" vertical="center" wrapText="1"/>
    </xf>
    <xf numFmtId="0" fontId="12" fillId="0" borderId="43" xfId="6" applyFont="1" applyFill="1" applyBorder="1" applyAlignment="1">
      <alignment horizontal="center" vertical="center" wrapText="1"/>
    </xf>
    <xf numFmtId="0" fontId="12" fillId="0" borderId="38" xfId="6" applyFont="1" applyFill="1" applyBorder="1" applyAlignment="1">
      <alignment horizontal="center" vertical="center" wrapText="1"/>
    </xf>
    <xf numFmtId="0" fontId="10" fillId="0" borderId="15" xfId="6" applyFont="1" applyFill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left" vertical="center"/>
    </xf>
    <xf numFmtId="0" fontId="2" fillId="0" borderId="68" xfId="0" applyFont="1" applyFill="1" applyBorder="1" applyAlignment="1">
      <alignment horizontal="left" vertical="center"/>
    </xf>
    <xf numFmtId="0" fontId="2" fillId="0" borderId="68" xfId="0" applyFont="1" applyFill="1" applyBorder="1" applyAlignment="1">
      <alignment horizontal="left" vertical="center" shrinkToFi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39" xfId="12" applyFont="1" applyFill="1" applyBorder="1" applyAlignment="1">
      <alignment horizontal="center" vertical="center" wrapText="1"/>
    </xf>
    <xf numFmtId="0" fontId="2" fillId="0" borderId="40" xfId="12" applyFont="1" applyFill="1" applyBorder="1" applyAlignment="1">
      <alignment horizontal="center" vertical="center" wrapText="1"/>
    </xf>
    <xf numFmtId="0" fontId="2" fillId="0" borderId="42" xfId="12" applyFont="1" applyFill="1" applyBorder="1" applyAlignment="1">
      <alignment horizontal="center" vertical="center" wrapText="1"/>
    </xf>
    <xf numFmtId="0" fontId="2" fillId="0" borderId="38" xfId="12" applyFont="1" applyFill="1" applyBorder="1" applyAlignment="1">
      <alignment horizontal="center" vertical="center" wrapText="1"/>
    </xf>
    <xf numFmtId="0" fontId="2" fillId="0" borderId="18" xfId="12" applyFont="1" applyFill="1" applyBorder="1" applyAlignment="1">
      <alignment horizontal="center" vertical="center" wrapText="1"/>
    </xf>
    <xf numFmtId="0" fontId="2" fillId="0" borderId="15" xfId="12" applyFont="1" applyFill="1" applyBorder="1" applyAlignment="1">
      <alignment horizontal="center" vertical="center" wrapText="1"/>
    </xf>
    <xf numFmtId="0" fontId="2" fillId="0" borderId="17" xfId="12" applyFont="1" applyFill="1" applyBorder="1" applyAlignment="1">
      <alignment horizontal="center" vertical="center" wrapText="1"/>
    </xf>
    <xf numFmtId="0" fontId="2" fillId="0" borderId="16" xfId="12" applyFont="1" applyFill="1" applyBorder="1" applyAlignment="1">
      <alignment horizontal="center" vertical="center" wrapText="1"/>
    </xf>
    <xf numFmtId="0" fontId="2" fillId="0" borderId="18" xfId="12" applyFont="1" applyFill="1" applyBorder="1" applyAlignment="1">
      <alignment horizontal="center"/>
    </xf>
    <xf numFmtId="0" fontId="2" fillId="0" borderId="15" xfId="12" applyFont="1" applyFill="1" applyBorder="1" applyAlignment="1">
      <alignment horizontal="center"/>
    </xf>
    <xf numFmtId="0" fontId="2" fillId="0" borderId="46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46" xfId="12" applyFont="1" applyFill="1" applyBorder="1" applyAlignment="1">
      <alignment horizontal="center" vertical="center" wrapText="1"/>
    </xf>
    <xf numFmtId="0" fontId="15" fillId="0" borderId="16" xfId="12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176" fontId="4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 vertical="center" shrinkToFit="1"/>
    </xf>
    <xf numFmtId="0" fontId="2" fillId="0" borderId="95" xfId="0" applyFont="1" applyFill="1" applyBorder="1" applyAlignment="1">
      <alignment horizontal="center" vertical="center" shrinkToFit="1"/>
    </xf>
    <xf numFmtId="0" fontId="2" fillId="0" borderId="96" xfId="0" applyFont="1" applyFill="1" applyBorder="1" applyAlignment="1">
      <alignment horizontal="center" vertical="center" shrinkToFit="1"/>
    </xf>
    <xf numFmtId="0" fontId="2" fillId="0" borderId="99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255" shrinkToFit="1"/>
    </xf>
    <xf numFmtId="0" fontId="2" fillId="2" borderId="12" xfId="0" applyFont="1" applyFill="1" applyBorder="1" applyAlignment="1">
      <alignment horizontal="center" vertical="center" textRotation="255" shrinkToFit="1"/>
    </xf>
    <xf numFmtId="0" fontId="2" fillId="2" borderId="28" xfId="0" applyFont="1" applyFill="1" applyBorder="1" applyAlignment="1">
      <alignment horizontal="center" vertical="center" textRotation="255" shrinkToFi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1" fillId="0" borderId="51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 textRotation="255" wrapText="1"/>
    </xf>
    <xf numFmtId="0" fontId="2" fillId="0" borderId="67" xfId="0" applyFont="1" applyFill="1" applyBorder="1" applyAlignment="1">
      <alignment horizontal="center" vertical="center" textRotation="255" wrapText="1"/>
    </xf>
    <xf numFmtId="0" fontId="2" fillId="0" borderId="70" xfId="0" applyFont="1" applyFill="1" applyBorder="1" applyAlignment="1">
      <alignment horizontal="center" vertical="center" textRotation="255" wrapText="1"/>
    </xf>
    <xf numFmtId="0" fontId="11" fillId="0" borderId="72" xfId="0" applyFont="1" applyFill="1" applyBorder="1" applyAlignment="1">
      <alignment horizontal="center" vertical="center"/>
    </xf>
    <xf numFmtId="0" fontId="11" fillId="0" borderId="59" xfId="0" applyFont="1" applyFill="1" applyBorder="1" applyAlignment="1">
      <alignment horizontal="center" vertical="center"/>
    </xf>
    <xf numFmtId="0" fontId="11" fillId="0" borderId="66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11" fillId="0" borderId="68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 textRotation="255"/>
    </xf>
    <xf numFmtId="0" fontId="2" fillId="0" borderId="10" xfId="0" applyFont="1" applyFill="1" applyBorder="1" applyAlignment="1">
      <alignment horizontal="center" vertical="center" textRotation="255"/>
    </xf>
    <xf numFmtId="0" fontId="2" fillId="0" borderId="25" xfId="0" applyFont="1" applyFill="1" applyBorder="1" applyAlignment="1">
      <alignment horizontal="center" vertical="center" textRotation="255"/>
    </xf>
    <xf numFmtId="0" fontId="12" fillId="0" borderId="18" xfId="11" applyFont="1" applyFill="1" applyBorder="1" applyAlignment="1">
      <alignment horizontal="center" vertical="center" wrapText="1"/>
    </xf>
    <xf numFmtId="0" fontId="12" fillId="0" borderId="15" xfId="11" applyFont="1" applyFill="1" applyBorder="1" applyAlignment="1">
      <alignment horizontal="center" vertical="center" wrapText="1"/>
    </xf>
    <xf numFmtId="0" fontId="11" fillId="0" borderId="78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center" vertical="center"/>
    </xf>
    <xf numFmtId="0" fontId="11" fillId="0" borderId="84" xfId="0" applyFont="1" applyFill="1" applyBorder="1" applyAlignment="1">
      <alignment horizontal="center" vertical="center"/>
    </xf>
    <xf numFmtId="0" fontId="11" fillId="0" borderId="85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1" fillId="0" borderId="93" xfId="0" applyFont="1" applyFill="1" applyBorder="1" applyAlignment="1">
      <alignment horizontal="center" vertical="center"/>
    </xf>
    <xf numFmtId="0" fontId="11" fillId="0" borderId="94" xfId="0" applyFont="1" applyFill="1" applyBorder="1" applyAlignment="1">
      <alignment horizontal="center" vertical="center"/>
    </xf>
    <xf numFmtId="0" fontId="12" fillId="0" borderId="16" xfId="1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11" fillId="0" borderId="52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 textRotation="255" wrapText="1"/>
    </xf>
    <xf numFmtId="0" fontId="2" fillId="0" borderId="10" xfId="0" applyFont="1" applyFill="1" applyBorder="1" applyAlignment="1">
      <alignment horizontal="center" vertical="center" textRotation="255" wrapText="1"/>
    </xf>
    <xf numFmtId="0" fontId="2" fillId="0" borderId="25" xfId="0" applyFont="1" applyFill="1" applyBorder="1" applyAlignment="1">
      <alignment horizontal="center" vertical="center" textRotation="255" wrapText="1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Border="1" applyAlignment="1">
      <alignment horizontal="left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255"/>
    </xf>
    <xf numFmtId="0" fontId="2" fillId="2" borderId="13" xfId="0" applyFont="1" applyFill="1" applyBorder="1" applyAlignment="1">
      <alignment horizontal="center" vertical="center" textRotation="255"/>
    </xf>
    <xf numFmtId="0" fontId="2" fillId="2" borderId="29" xfId="0" applyFont="1" applyFill="1" applyBorder="1" applyAlignment="1">
      <alignment horizontal="center" vertical="center" textRotation="255"/>
    </xf>
    <xf numFmtId="0" fontId="2" fillId="0" borderId="75" xfId="0" applyFont="1" applyFill="1" applyBorder="1" applyAlignment="1">
      <alignment horizontal="center" vertical="center" textRotation="255"/>
    </xf>
    <xf numFmtId="0" fontId="2" fillId="0" borderId="102" xfId="0" applyFont="1" applyFill="1" applyBorder="1" applyAlignment="1">
      <alignment horizontal="center" vertical="center" textRotation="255"/>
    </xf>
    <xf numFmtId="0" fontId="2" fillId="0" borderId="62" xfId="0" applyFont="1" applyFill="1" applyBorder="1" applyAlignment="1">
      <alignment horizontal="center" vertical="center" textRotation="255"/>
    </xf>
    <xf numFmtId="0" fontId="11" fillId="0" borderId="7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10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 textRotation="255" wrapText="1"/>
    </xf>
    <xf numFmtId="0" fontId="2" fillId="0" borderId="102" xfId="0" applyFont="1" applyFill="1" applyBorder="1" applyAlignment="1">
      <alignment horizontal="center" vertical="center" textRotation="255" wrapText="1"/>
    </xf>
    <xf numFmtId="0" fontId="2" fillId="0" borderId="62" xfId="0" applyFont="1" applyFill="1" applyBorder="1" applyAlignment="1">
      <alignment horizontal="center" vertical="center" textRotation="255" wrapText="1"/>
    </xf>
    <xf numFmtId="0" fontId="24" fillId="0" borderId="0" xfId="0" applyFont="1" applyFill="1" applyBorder="1" applyAlignment="1">
      <alignment horizontal="left" vertical="center" shrinkToFit="1"/>
    </xf>
    <xf numFmtId="0" fontId="2" fillId="0" borderId="107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horizontal="center" vertical="center" textRotation="255" wrapText="1"/>
    </xf>
    <xf numFmtId="0" fontId="2" fillId="0" borderId="106" xfId="0" applyFont="1" applyFill="1" applyBorder="1" applyAlignment="1">
      <alignment horizontal="center" vertical="center" textRotation="255" wrapText="1"/>
    </xf>
    <xf numFmtId="49" fontId="2" fillId="0" borderId="102" xfId="0" applyNumberFormat="1" applyFont="1" applyFill="1" applyBorder="1" applyAlignment="1">
      <alignment horizontal="center" vertical="center" textRotation="255" wrapText="1"/>
    </xf>
  </cellXfs>
  <cellStyles count="33">
    <cellStyle name="category" xfId="13"/>
    <cellStyle name="Comma [0]_ SG&amp;A Bridge " xfId="14"/>
    <cellStyle name="Comma_ SG&amp;A Bridge " xfId="15"/>
    <cellStyle name="Currency [0]_ SG&amp;A Bridge " xfId="16"/>
    <cellStyle name="Currency_ SG&amp;A Bridge " xfId="17"/>
    <cellStyle name="Grey" xfId="18"/>
    <cellStyle name="HEADER" xfId="19"/>
    <cellStyle name="Header1" xfId="20"/>
    <cellStyle name="Header2" xfId="21"/>
    <cellStyle name="Input [yellow]" xfId="22"/>
    <cellStyle name="Model" xfId="23"/>
    <cellStyle name="Normal - Style1" xfId="24"/>
    <cellStyle name="Normal_ SG&amp;A Bridge " xfId="25"/>
    <cellStyle name="Percent [2]" xfId="26"/>
    <cellStyle name="subhead" xfId="27"/>
    <cellStyle name="뷭?_BOOKSHIP" xfId="28"/>
    <cellStyle name="콤마 [0]_10' 0.26D MS" xfId="29"/>
    <cellStyle name="콤마_10' 0.26D MS" xfId="30"/>
    <cellStyle name="표준" xfId="0" builtinId="0"/>
    <cellStyle name="표준 14" xfId="5"/>
    <cellStyle name="표준 15" xfId="7"/>
    <cellStyle name="표준 16" xfId="9"/>
    <cellStyle name="표준 17" xfId="11"/>
    <cellStyle name="표준 18" xfId="6"/>
    <cellStyle name="표준 19" xfId="12"/>
    <cellStyle name="표준 2" xfId="1"/>
    <cellStyle name="표준 3" xfId="31"/>
    <cellStyle name="표준 4" xfId="2"/>
    <cellStyle name="표준 5" xfId="3"/>
    <cellStyle name="표준 6" xfId="4"/>
    <cellStyle name="표준 7" xfId="32"/>
    <cellStyle name="표준 8" xfId="8"/>
    <cellStyle name="표준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47924;\&#44592;&#54925;\&#51204;&#49328;&#54868;\MKC\&#51064;&#49324;\&#44368;&#50896;&#45824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원대장"/>
    </sheetNames>
    <definedNames>
      <definedName name="매크로6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U108"/>
  <sheetViews>
    <sheetView tabSelected="1" zoomScaleNormal="100" workbookViewId="0">
      <selection sqref="A1:AG1"/>
    </sheetView>
  </sheetViews>
  <sheetFormatPr defaultColWidth="8.88671875" defaultRowHeight="13.5" x14ac:dyDescent="0.15"/>
  <cols>
    <col min="1" max="1" width="2.44140625" style="15" customWidth="1"/>
    <col min="2" max="2" width="2.33203125" style="15" customWidth="1"/>
    <col min="3" max="3" width="4.88671875" style="15" customWidth="1"/>
    <col min="4" max="4" width="15.44140625" style="15" customWidth="1"/>
    <col min="5" max="6" width="2.6640625" style="135" customWidth="1"/>
    <col min="7" max="11" width="3.33203125" style="17" customWidth="1"/>
    <col min="12" max="12" width="3.33203125" style="18" customWidth="1"/>
    <col min="13" max="18" width="3.6640625" style="18" customWidth="1"/>
    <col min="19" max="23" width="3.6640625" style="17" customWidth="1"/>
    <col min="24" max="29" width="3.6640625" style="19" customWidth="1"/>
    <col min="30" max="30" width="5" style="19" customWidth="1"/>
    <col min="31" max="31" width="4.6640625" style="19" customWidth="1"/>
    <col min="32" max="32" width="4" style="19" customWidth="1"/>
    <col min="33" max="33" width="5.44140625" style="19" customWidth="1"/>
    <col min="34" max="34" width="4.5546875" style="16" customWidth="1"/>
    <col min="35" max="35" width="5.88671875" style="16" customWidth="1"/>
    <col min="36" max="39" width="4.33203125" style="16" customWidth="1"/>
    <col min="40" max="40" width="3.5546875" style="14" customWidth="1"/>
    <col min="41" max="43" width="8.88671875" style="14"/>
    <col min="44" max="16384" width="8.88671875" style="15"/>
  </cols>
  <sheetData>
    <row r="1" spans="1:43" ht="14.25" customHeight="1" x14ac:dyDescent="0.15">
      <c r="A1" s="399" t="s">
        <v>38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  <c r="AF1" s="399"/>
      <c r="AG1" s="399"/>
    </row>
    <row r="2" spans="1:43" ht="14.25" thickBot="1" x14ac:dyDescent="0.2">
      <c r="A2" s="400" t="s">
        <v>39</v>
      </c>
      <c r="B2" s="400"/>
      <c r="C2" s="400"/>
      <c r="D2" s="400"/>
      <c r="AE2" s="405" t="s">
        <v>58</v>
      </c>
      <c r="AF2" s="405"/>
      <c r="AG2" s="405"/>
    </row>
    <row r="3" spans="1:43" s="128" customFormat="1" ht="12" customHeight="1" x14ac:dyDescent="0.15">
      <c r="A3" s="416" t="s">
        <v>59</v>
      </c>
      <c r="B3" s="417"/>
      <c r="C3" s="413" t="s">
        <v>90</v>
      </c>
      <c r="D3" s="422" t="s">
        <v>5</v>
      </c>
      <c r="E3" s="363" t="s">
        <v>47</v>
      </c>
      <c r="F3" s="406" t="s">
        <v>53</v>
      </c>
      <c r="G3" s="359" t="s">
        <v>0</v>
      </c>
      <c r="H3" s="360"/>
      <c r="I3" s="360"/>
      <c r="J3" s="360"/>
      <c r="K3" s="360"/>
      <c r="L3" s="360"/>
      <c r="M3" s="359" t="s">
        <v>1</v>
      </c>
      <c r="N3" s="360"/>
      <c r="O3" s="360"/>
      <c r="P3" s="360"/>
      <c r="Q3" s="360"/>
      <c r="R3" s="361"/>
      <c r="S3" s="359" t="s">
        <v>2</v>
      </c>
      <c r="T3" s="360"/>
      <c r="U3" s="360"/>
      <c r="V3" s="360"/>
      <c r="W3" s="360"/>
      <c r="X3" s="360"/>
      <c r="Y3" s="359" t="s">
        <v>3</v>
      </c>
      <c r="Z3" s="360"/>
      <c r="AA3" s="360"/>
      <c r="AB3" s="360"/>
      <c r="AC3" s="360"/>
      <c r="AD3" s="361"/>
      <c r="AE3" s="401" t="s">
        <v>4</v>
      </c>
      <c r="AF3" s="401"/>
      <c r="AG3" s="402"/>
      <c r="AH3" s="362"/>
      <c r="AI3" s="362"/>
      <c r="AJ3" s="362"/>
      <c r="AK3" s="362"/>
      <c r="AL3" s="362"/>
      <c r="AM3" s="362"/>
      <c r="AN3" s="7"/>
      <c r="AO3" s="7"/>
      <c r="AP3" s="7"/>
      <c r="AQ3" s="7"/>
    </row>
    <row r="4" spans="1:43" s="128" customFormat="1" ht="12" customHeight="1" x14ac:dyDescent="0.15">
      <c r="A4" s="418"/>
      <c r="B4" s="419"/>
      <c r="C4" s="414"/>
      <c r="D4" s="414"/>
      <c r="E4" s="364"/>
      <c r="F4" s="407"/>
      <c r="G4" s="4" t="s">
        <v>6</v>
      </c>
      <c r="H4" s="1"/>
      <c r="I4" s="1"/>
      <c r="J4" s="1" t="s">
        <v>7</v>
      </c>
      <c r="K4" s="1"/>
      <c r="L4" s="3"/>
      <c r="M4" s="4" t="s">
        <v>6</v>
      </c>
      <c r="N4" s="1"/>
      <c r="O4" s="1"/>
      <c r="P4" s="1" t="s">
        <v>7</v>
      </c>
      <c r="Q4" s="1"/>
      <c r="R4" s="2"/>
      <c r="S4" s="1" t="s">
        <v>6</v>
      </c>
      <c r="T4" s="1"/>
      <c r="U4" s="1"/>
      <c r="V4" s="1" t="s">
        <v>7</v>
      </c>
      <c r="W4" s="1"/>
      <c r="X4" s="3"/>
      <c r="Y4" s="4" t="s">
        <v>6</v>
      </c>
      <c r="Z4" s="1"/>
      <c r="AA4" s="1"/>
      <c r="AB4" s="1" t="s">
        <v>7</v>
      </c>
      <c r="AC4" s="1"/>
      <c r="AD4" s="2"/>
      <c r="AE4" s="403"/>
      <c r="AF4" s="403"/>
      <c r="AG4" s="404"/>
      <c r="AH4" s="8"/>
      <c r="AI4" s="8"/>
      <c r="AJ4" s="8"/>
      <c r="AK4" s="8"/>
      <c r="AL4" s="8"/>
      <c r="AM4" s="8"/>
      <c r="AN4" s="7"/>
      <c r="AO4" s="7"/>
      <c r="AP4" s="7"/>
      <c r="AQ4" s="7"/>
    </row>
    <row r="5" spans="1:43" s="128" customFormat="1" ht="12" customHeight="1" x14ac:dyDescent="0.15">
      <c r="A5" s="418"/>
      <c r="B5" s="419"/>
      <c r="C5" s="414"/>
      <c r="D5" s="414"/>
      <c r="E5" s="364"/>
      <c r="F5" s="407"/>
      <c r="G5" s="88" t="s">
        <v>8</v>
      </c>
      <c r="H5" s="1" t="s">
        <v>9</v>
      </c>
      <c r="I5" s="1"/>
      <c r="J5" s="106" t="s">
        <v>8</v>
      </c>
      <c r="K5" s="1" t="s">
        <v>9</v>
      </c>
      <c r="L5" s="3"/>
      <c r="M5" s="88" t="s">
        <v>8</v>
      </c>
      <c r="N5" s="1" t="s">
        <v>9</v>
      </c>
      <c r="O5" s="1"/>
      <c r="P5" s="106" t="s">
        <v>8</v>
      </c>
      <c r="Q5" s="1" t="s">
        <v>9</v>
      </c>
      <c r="R5" s="2"/>
      <c r="S5" s="106" t="s">
        <v>8</v>
      </c>
      <c r="T5" s="1" t="s">
        <v>9</v>
      </c>
      <c r="U5" s="1"/>
      <c r="V5" s="106" t="s">
        <v>8</v>
      </c>
      <c r="W5" s="1" t="s">
        <v>9</v>
      </c>
      <c r="X5" s="3"/>
      <c r="Y5" s="88" t="s">
        <v>8</v>
      </c>
      <c r="Z5" s="1" t="s">
        <v>9</v>
      </c>
      <c r="AA5" s="1"/>
      <c r="AB5" s="105" t="s">
        <v>8</v>
      </c>
      <c r="AC5" s="1" t="s">
        <v>9</v>
      </c>
      <c r="AD5" s="2"/>
      <c r="AE5" s="105" t="s">
        <v>8</v>
      </c>
      <c r="AF5" s="1" t="s">
        <v>9</v>
      </c>
      <c r="AG5" s="5"/>
      <c r="AH5" s="117"/>
      <c r="AI5" s="362"/>
      <c r="AJ5" s="362"/>
      <c r="AK5" s="117"/>
      <c r="AL5" s="362"/>
      <c r="AM5" s="362"/>
      <c r="AN5" s="7"/>
      <c r="AO5" s="7"/>
      <c r="AP5" s="7"/>
      <c r="AQ5" s="7"/>
    </row>
    <row r="6" spans="1:43" s="128" customFormat="1" ht="12" customHeight="1" x14ac:dyDescent="0.15">
      <c r="A6" s="420"/>
      <c r="B6" s="421"/>
      <c r="C6" s="415"/>
      <c r="D6" s="415"/>
      <c r="E6" s="365"/>
      <c r="F6" s="408"/>
      <c r="G6" s="89" t="s">
        <v>10</v>
      </c>
      <c r="H6" s="84" t="s">
        <v>11</v>
      </c>
      <c r="I6" s="84" t="s">
        <v>12</v>
      </c>
      <c r="J6" s="90" t="s">
        <v>10</v>
      </c>
      <c r="K6" s="84" t="s">
        <v>11</v>
      </c>
      <c r="L6" s="81" t="s">
        <v>12</v>
      </c>
      <c r="M6" s="89" t="s">
        <v>10</v>
      </c>
      <c r="N6" s="84" t="s">
        <v>11</v>
      </c>
      <c r="O6" s="84" t="s">
        <v>12</v>
      </c>
      <c r="P6" s="90" t="s">
        <v>10</v>
      </c>
      <c r="Q6" s="84" t="s">
        <v>11</v>
      </c>
      <c r="R6" s="85" t="s">
        <v>12</v>
      </c>
      <c r="S6" s="90" t="s">
        <v>10</v>
      </c>
      <c r="T6" s="84" t="s">
        <v>11</v>
      </c>
      <c r="U6" s="84" t="s">
        <v>12</v>
      </c>
      <c r="V6" s="90" t="s">
        <v>10</v>
      </c>
      <c r="W6" s="84" t="s">
        <v>11</v>
      </c>
      <c r="X6" s="81" t="s">
        <v>12</v>
      </c>
      <c r="Y6" s="89" t="s">
        <v>10</v>
      </c>
      <c r="Z6" s="84" t="s">
        <v>11</v>
      </c>
      <c r="AA6" s="84" t="s">
        <v>12</v>
      </c>
      <c r="AB6" s="126" t="s">
        <v>10</v>
      </c>
      <c r="AC6" s="84" t="s">
        <v>11</v>
      </c>
      <c r="AD6" s="85" t="s">
        <v>12</v>
      </c>
      <c r="AE6" s="126" t="s">
        <v>10</v>
      </c>
      <c r="AF6" s="84" t="s">
        <v>11</v>
      </c>
      <c r="AG6" s="6" t="s">
        <v>12</v>
      </c>
      <c r="AH6" s="117"/>
      <c r="AI6" s="117"/>
      <c r="AJ6" s="117"/>
      <c r="AK6" s="117"/>
      <c r="AL6" s="117"/>
      <c r="AM6" s="117"/>
      <c r="AN6" s="7"/>
      <c r="AO6" s="7"/>
      <c r="AP6" s="7"/>
      <c r="AQ6" s="7"/>
    </row>
    <row r="7" spans="1:43" s="128" customFormat="1" ht="11.25" customHeight="1" x14ac:dyDescent="0.15">
      <c r="A7" s="396" t="s">
        <v>13</v>
      </c>
      <c r="B7" s="409" t="s">
        <v>14</v>
      </c>
      <c r="C7" s="94" t="s">
        <v>62</v>
      </c>
      <c r="D7" s="170" t="s">
        <v>91</v>
      </c>
      <c r="E7" s="109"/>
      <c r="F7" s="100"/>
      <c r="G7" s="172">
        <v>1</v>
      </c>
      <c r="H7" s="173"/>
      <c r="I7" s="174">
        <v>2</v>
      </c>
      <c r="J7" s="174"/>
      <c r="K7" s="174"/>
      <c r="L7" s="175"/>
      <c r="M7" s="176"/>
      <c r="N7" s="174"/>
      <c r="O7" s="174"/>
      <c r="P7" s="174"/>
      <c r="Q7" s="174"/>
      <c r="R7" s="177"/>
      <c r="S7" s="176"/>
      <c r="T7" s="174"/>
      <c r="U7" s="174"/>
      <c r="V7" s="174"/>
      <c r="W7" s="174"/>
      <c r="X7" s="177"/>
      <c r="Y7" s="174"/>
      <c r="Z7" s="174"/>
      <c r="AA7" s="174"/>
      <c r="AB7" s="174"/>
      <c r="AC7" s="174"/>
      <c r="AD7" s="175"/>
      <c r="AE7" s="104">
        <f t="shared" ref="AE7:AG16" si="0">G7+J7+M7+P7+S7+V7+Y7+AB7</f>
        <v>1</v>
      </c>
      <c r="AF7" s="103">
        <f t="shared" si="0"/>
        <v>0</v>
      </c>
      <c r="AG7" s="20">
        <f t="shared" si="0"/>
        <v>2</v>
      </c>
      <c r="AH7" s="117"/>
      <c r="AI7" s="117"/>
      <c r="AJ7" s="117"/>
      <c r="AK7" s="117"/>
      <c r="AL7" s="117"/>
      <c r="AM7" s="117"/>
      <c r="AN7" s="7"/>
      <c r="AO7" s="7"/>
      <c r="AP7" s="7"/>
      <c r="AQ7" s="7"/>
    </row>
    <row r="8" spans="1:43" s="128" customFormat="1" ht="11.25" customHeight="1" x14ac:dyDescent="0.15">
      <c r="A8" s="397"/>
      <c r="B8" s="410"/>
      <c r="C8" s="95" t="s">
        <v>64</v>
      </c>
      <c r="D8" s="171" t="s">
        <v>92</v>
      </c>
      <c r="E8" s="107"/>
      <c r="F8" s="114"/>
      <c r="G8" s="178"/>
      <c r="H8" s="179"/>
      <c r="I8" s="179"/>
      <c r="J8" s="179">
        <v>1</v>
      </c>
      <c r="K8" s="179"/>
      <c r="L8" s="180">
        <v>2</v>
      </c>
      <c r="M8" s="178"/>
      <c r="N8" s="179"/>
      <c r="O8" s="179"/>
      <c r="P8" s="179"/>
      <c r="Q8" s="179"/>
      <c r="R8" s="181"/>
      <c r="S8" s="178"/>
      <c r="T8" s="179"/>
      <c r="U8" s="179"/>
      <c r="V8" s="179"/>
      <c r="W8" s="179"/>
      <c r="X8" s="181"/>
      <c r="Y8" s="179"/>
      <c r="Z8" s="179"/>
      <c r="AA8" s="179"/>
      <c r="AB8" s="179"/>
      <c r="AC8" s="179"/>
      <c r="AD8" s="180"/>
      <c r="AE8" s="115">
        <f t="shared" si="0"/>
        <v>1</v>
      </c>
      <c r="AF8" s="122">
        <f t="shared" si="0"/>
        <v>0</v>
      </c>
      <c r="AG8" s="21">
        <f t="shared" si="0"/>
        <v>2</v>
      </c>
      <c r="AH8" s="9"/>
      <c r="AI8" s="9"/>
      <c r="AJ8" s="9"/>
      <c r="AK8" s="9"/>
      <c r="AL8" s="9"/>
      <c r="AM8" s="9"/>
      <c r="AN8" s="7"/>
      <c r="AO8" s="7"/>
      <c r="AP8" s="7"/>
      <c r="AQ8" s="7"/>
    </row>
    <row r="9" spans="1:43" s="128" customFormat="1" ht="11.25" customHeight="1" x14ac:dyDescent="0.15">
      <c r="A9" s="397"/>
      <c r="B9" s="410"/>
      <c r="C9" s="95" t="s">
        <v>63</v>
      </c>
      <c r="D9" s="171" t="s">
        <v>93</v>
      </c>
      <c r="E9" s="107"/>
      <c r="F9" s="114"/>
      <c r="G9" s="178">
        <v>1</v>
      </c>
      <c r="H9" s="179">
        <v>1</v>
      </c>
      <c r="I9" s="179"/>
      <c r="J9" s="179"/>
      <c r="K9" s="179"/>
      <c r="L9" s="180"/>
      <c r="M9" s="178"/>
      <c r="N9" s="179"/>
      <c r="O9" s="179"/>
      <c r="P9" s="179"/>
      <c r="Q9" s="179"/>
      <c r="R9" s="181"/>
      <c r="S9" s="178"/>
      <c r="T9" s="179"/>
      <c r="U9" s="179"/>
      <c r="V9" s="179"/>
      <c r="W9" s="179"/>
      <c r="X9" s="181"/>
      <c r="Y9" s="179"/>
      <c r="Z9" s="179"/>
      <c r="AA9" s="179"/>
      <c r="AB9" s="179"/>
      <c r="AC9" s="179"/>
      <c r="AD9" s="180"/>
      <c r="AE9" s="115">
        <f t="shared" si="0"/>
        <v>1</v>
      </c>
      <c r="AF9" s="122">
        <f t="shared" si="0"/>
        <v>1</v>
      </c>
      <c r="AG9" s="21">
        <f t="shared" si="0"/>
        <v>0</v>
      </c>
      <c r="AH9" s="9"/>
      <c r="AI9" s="9"/>
      <c r="AJ9" s="9"/>
      <c r="AK9" s="9"/>
      <c r="AL9" s="9"/>
      <c r="AM9" s="9"/>
      <c r="AN9" s="7"/>
      <c r="AO9" s="7"/>
      <c r="AP9" s="7"/>
      <c r="AQ9" s="7"/>
    </row>
    <row r="10" spans="1:43" s="128" customFormat="1" ht="11.25" customHeight="1" x14ac:dyDescent="0.15">
      <c r="A10" s="397"/>
      <c r="B10" s="410"/>
      <c r="C10" s="95" t="s">
        <v>63</v>
      </c>
      <c r="D10" s="171" t="s">
        <v>94</v>
      </c>
      <c r="E10" s="107"/>
      <c r="F10" s="114"/>
      <c r="G10" s="182"/>
      <c r="H10" s="183"/>
      <c r="I10" s="183"/>
      <c r="J10" s="183">
        <v>1</v>
      </c>
      <c r="K10" s="183"/>
      <c r="L10" s="180">
        <v>2</v>
      </c>
      <c r="M10" s="178"/>
      <c r="N10" s="179"/>
      <c r="O10" s="179"/>
      <c r="P10" s="179"/>
      <c r="Q10" s="179"/>
      <c r="R10" s="181"/>
      <c r="S10" s="178"/>
      <c r="T10" s="179"/>
      <c r="U10" s="179"/>
      <c r="V10" s="179"/>
      <c r="W10" s="179"/>
      <c r="X10" s="181"/>
      <c r="Y10" s="179"/>
      <c r="Z10" s="179"/>
      <c r="AA10" s="179"/>
      <c r="AB10" s="179"/>
      <c r="AC10" s="179"/>
      <c r="AD10" s="180"/>
      <c r="AE10" s="115">
        <f t="shared" si="0"/>
        <v>1</v>
      </c>
      <c r="AF10" s="122">
        <f t="shared" si="0"/>
        <v>0</v>
      </c>
      <c r="AG10" s="21">
        <f t="shared" si="0"/>
        <v>2</v>
      </c>
      <c r="AH10" s="117"/>
      <c r="AI10" s="117"/>
      <c r="AJ10" s="117"/>
      <c r="AK10" s="117"/>
      <c r="AL10" s="117"/>
      <c r="AM10" s="117"/>
      <c r="AN10" s="7"/>
      <c r="AO10" s="7"/>
      <c r="AP10" s="7"/>
      <c r="AQ10" s="7"/>
    </row>
    <row r="11" spans="1:43" s="128" customFormat="1" ht="11.25" customHeight="1" x14ac:dyDescent="0.15">
      <c r="A11" s="397"/>
      <c r="B11" s="410"/>
      <c r="C11" s="95" t="s">
        <v>70</v>
      </c>
      <c r="D11" s="171" t="s">
        <v>54</v>
      </c>
      <c r="E11" s="107"/>
      <c r="F11" s="114"/>
      <c r="G11" s="178"/>
      <c r="H11" s="179"/>
      <c r="I11" s="179"/>
      <c r="J11" s="179"/>
      <c r="K11" s="179"/>
      <c r="L11" s="180"/>
      <c r="M11" s="184">
        <v>2</v>
      </c>
      <c r="N11" s="185">
        <v>2</v>
      </c>
      <c r="O11" s="185"/>
      <c r="P11" s="185">
        <v>2</v>
      </c>
      <c r="Q11" s="185">
        <v>2</v>
      </c>
      <c r="R11" s="181"/>
      <c r="S11" s="178"/>
      <c r="T11" s="179"/>
      <c r="U11" s="179"/>
      <c r="V11" s="179"/>
      <c r="W11" s="179"/>
      <c r="X11" s="181"/>
      <c r="Y11" s="179"/>
      <c r="Z11" s="179"/>
      <c r="AA11" s="179"/>
      <c r="AB11" s="186"/>
      <c r="AC11" s="179"/>
      <c r="AD11" s="180"/>
      <c r="AE11" s="115">
        <f t="shared" si="0"/>
        <v>4</v>
      </c>
      <c r="AF11" s="122">
        <f t="shared" si="0"/>
        <v>4</v>
      </c>
      <c r="AG11" s="21">
        <f t="shared" si="0"/>
        <v>0</v>
      </c>
      <c r="AH11" s="117"/>
      <c r="AI11" s="117"/>
      <c r="AJ11" s="117"/>
      <c r="AK11" s="10"/>
      <c r="AL11" s="117"/>
      <c r="AM11" s="117"/>
      <c r="AN11" s="7"/>
      <c r="AO11" s="7"/>
      <c r="AP11" s="7"/>
      <c r="AQ11" s="7"/>
    </row>
    <row r="12" spans="1:43" s="128" customFormat="1" ht="11.25" customHeight="1" x14ac:dyDescent="0.15">
      <c r="A12" s="397"/>
      <c r="B12" s="410"/>
      <c r="C12" s="95" t="s">
        <v>64</v>
      </c>
      <c r="D12" s="171" t="s">
        <v>95</v>
      </c>
      <c r="E12" s="107"/>
      <c r="F12" s="114"/>
      <c r="G12" s="178"/>
      <c r="H12" s="179"/>
      <c r="I12" s="179"/>
      <c r="J12" s="179">
        <v>1</v>
      </c>
      <c r="K12" s="179">
        <v>1</v>
      </c>
      <c r="L12" s="180"/>
      <c r="M12" s="187"/>
      <c r="N12" s="188"/>
      <c r="O12" s="179"/>
      <c r="P12" s="179"/>
      <c r="Q12" s="179"/>
      <c r="R12" s="181"/>
      <c r="S12" s="178"/>
      <c r="T12" s="179"/>
      <c r="U12" s="179"/>
      <c r="V12" s="179"/>
      <c r="W12" s="179"/>
      <c r="X12" s="181"/>
      <c r="Y12" s="179"/>
      <c r="Z12" s="179"/>
      <c r="AA12" s="179"/>
      <c r="AB12" s="179"/>
      <c r="AC12" s="179"/>
      <c r="AD12" s="180"/>
      <c r="AE12" s="115">
        <f t="shared" si="0"/>
        <v>1</v>
      </c>
      <c r="AF12" s="122">
        <f t="shared" si="0"/>
        <v>1</v>
      </c>
      <c r="AG12" s="21">
        <f t="shared" si="0"/>
        <v>0</v>
      </c>
      <c r="AH12" s="117"/>
      <c r="AI12" s="117"/>
      <c r="AJ12" s="117"/>
      <c r="AK12" s="117"/>
      <c r="AL12" s="117"/>
      <c r="AM12" s="117"/>
      <c r="AN12" s="7"/>
      <c r="AO12" s="7"/>
      <c r="AP12" s="7"/>
      <c r="AQ12" s="7"/>
    </row>
    <row r="13" spans="1:43" s="128" customFormat="1" ht="11.25" customHeight="1" x14ac:dyDescent="0.15">
      <c r="A13" s="397"/>
      <c r="B13" s="410"/>
      <c r="C13" s="95" t="s">
        <v>70</v>
      </c>
      <c r="D13" s="171" t="s">
        <v>55</v>
      </c>
      <c r="E13" s="107"/>
      <c r="F13" s="114"/>
      <c r="G13" s="178"/>
      <c r="H13" s="179"/>
      <c r="I13" s="179"/>
      <c r="J13" s="179"/>
      <c r="K13" s="179"/>
      <c r="L13" s="180"/>
      <c r="M13" s="178">
        <v>1</v>
      </c>
      <c r="N13" s="179">
        <v>1</v>
      </c>
      <c r="O13" s="179"/>
      <c r="P13" s="179">
        <v>1</v>
      </c>
      <c r="Q13" s="179">
        <v>1</v>
      </c>
      <c r="R13" s="181"/>
      <c r="S13" s="178">
        <v>1</v>
      </c>
      <c r="T13" s="179">
        <v>1</v>
      </c>
      <c r="U13" s="179"/>
      <c r="V13" s="179">
        <v>1</v>
      </c>
      <c r="W13" s="179">
        <v>1</v>
      </c>
      <c r="X13" s="181"/>
      <c r="Y13" s="179"/>
      <c r="Z13" s="179"/>
      <c r="AA13" s="179"/>
      <c r="AB13" s="179"/>
      <c r="AC13" s="179"/>
      <c r="AD13" s="180"/>
      <c r="AE13" s="115">
        <f t="shared" si="0"/>
        <v>4</v>
      </c>
      <c r="AF13" s="122">
        <f t="shared" si="0"/>
        <v>4</v>
      </c>
      <c r="AG13" s="21">
        <f t="shared" si="0"/>
        <v>0</v>
      </c>
      <c r="AH13" s="9"/>
      <c r="AI13" s="9"/>
      <c r="AJ13" s="9"/>
      <c r="AK13" s="9"/>
      <c r="AL13" s="9"/>
      <c r="AM13" s="9"/>
      <c r="AN13" s="7"/>
      <c r="AO13" s="7"/>
      <c r="AP13" s="7"/>
      <c r="AQ13" s="7"/>
    </row>
    <row r="14" spans="1:43" s="128" customFormat="1" ht="11.25" customHeight="1" x14ac:dyDescent="0.15">
      <c r="A14" s="397"/>
      <c r="B14" s="410"/>
      <c r="C14" s="95" t="s">
        <v>65</v>
      </c>
      <c r="D14" s="171" t="s">
        <v>97</v>
      </c>
      <c r="E14" s="107"/>
      <c r="F14" s="114"/>
      <c r="G14" s="178"/>
      <c r="H14" s="179"/>
      <c r="I14" s="179"/>
      <c r="J14" s="179"/>
      <c r="K14" s="179"/>
      <c r="L14" s="180"/>
      <c r="M14" s="178"/>
      <c r="N14" s="179"/>
      <c r="O14" s="179"/>
      <c r="P14" s="179"/>
      <c r="Q14" s="179"/>
      <c r="R14" s="181"/>
      <c r="S14" s="178"/>
      <c r="T14" s="179"/>
      <c r="U14" s="179"/>
      <c r="V14" s="179"/>
      <c r="W14" s="179"/>
      <c r="X14" s="181"/>
      <c r="Y14" s="189">
        <v>1</v>
      </c>
      <c r="Z14" s="179" t="s">
        <v>40</v>
      </c>
      <c r="AA14" s="179"/>
      <c r="AB14" s="179"/>
      <c r="AC14" s="179"/>
      <c r="AD14" s="180"/>
      <c r="AE14" s="115">
        <f t="shared" si="0"/>
        <v>1</v>
      </c>
      <c r="AF14" s="122">
        <v>0</v>
      </c>
      <c r="AG14" s="21">
        <f t="shared" si="0"/>
        <v>0</v>
      </c>
      <c r="AH14" s="9"/>
      <c r="AI14" s="9"/>
      <c r="AJ14" s="9"/>
      <c r="AK14" s="9"/>
      <c r="AL14" s="9"/>
      <c r="AM14" s="9"/>
      <c r="AN14" s="7"/>
      <c r="AO14" s="7"/>
      <c r="AP14" s="7"/>
      <c r="AQ14" s="7"/>
    </row>
    <row r="15" spans="1:43" s="128" customFormat="1" ht="11.25" customHeight="1" x14ac:dyDescent="0.15">
      <c r="A15" s="397"/>
      <c r="B15" s="410"/>
      <c r="C15" s="95" t="s">
        <v>71</v>
      </c>
      <c r="D15" s="171" t="s">
        <v>96</v>
      </c>
      <c r="E15" s="107"/>
      <c r="F15" s="114"/>
      <c r="G15" s="178"/>
      <c r="H15" s="179"/>
      <c r="I15" s="179"/>
      <c r="J15" s="179"/>
      <c r="K15" s="179"/>
      <c r="L15" s="180"/>
      <c r="M15" s="187"/>
      <c r="N15" s="188"/>
      <c r="O15" s="179"/>
      <c r="P15" s="179"/>
      <c r="Q15" s="179"/>
      <c r="R15" s="181"/>
      <c r="S15" s="178"/>
      <c r="T15" s="179"/>
      <c r="U15" s="179"/>
      <c r="V15" s="179"/>
      <c r="W15" s="179"/>
      <c r="X15" s="181"/>
      <c r="Y15" s="189">
        <v>2</v>
      </c>
      <c r="Z15" s="179">
        <v>2</v>
      </c>
      <c r="AA15" s="179"/>
      <c r="AB15" s="190"/>
      <c r="AC15" s="179"/>
      <c r="AD15" s="180"/>
      <c r="AE15" s="115">
        <f t="shared" si="0"/>
        <v>2</v>
      </c>
      <c r="AF15" s="122">
        <f t="shared" si="0"/>
        <v>2</v>
      </c>
      <c r="AG15" s="21">
        <f t="shared" si="0"/>
        <v>0</v>
      </c>
      <c r="AH15" s="117"/>
      <c r="AI15" s="117"/>
      <c r="AJ15" s="117"/>
      <c r="AK15" s="117"/>
      <c r="AL15" s="117"/>
      <c r="AM15" s="117"/>
      <c r="AN15" s="7"/>
      <c r="AO15" s="7"/>
      <c r="AP15" s="7"/>
      <c r="AQ15" s="7"/>
    </row>
    <row r="16" spans="1:43" s="128" customFormat="1" ht="11.25" customHeight="1" x14ac:dyDescent="0.15">
      <c r="A16" s="397"/>
      <c r="B16" s="411"/>
      <c r="C16" s="133"/>
      <c r="D16" s="131" t="s">
        <v>15</v>
      </c>
      <c r="E16" s="110"/>
      <c r="F16" s="98"/>
      <c r="G16" s="92">
        <f t="shared" ref="G16:AD16" si="1">SUM(G7:G15)</f>
        <v>2</v>
      </c>
      <c r="H16" s="91">
        <f t="shared" si="1"/>
        <v>1</v>
      </c>
      <c r="I16" s="91">
        <f t="shared" si="1"/>
        <v>2</v>
      </c>
      <c r="J16" s="91">
        <f t="shared" si="1"/>
        <v>3</v>
      </c>
      <c r="K16" s="91">
        <f t="shared" si="1"/>
        <v>1</v>
      </c>
      <c r="L16" s="28">
        <f t="shared" si="1"/>
        <v>4</v>
      </c>
      <c r="M16" s="92">
        <f t="shared" si="1"/>
        <v>3</v>
      </c>
      <c r="N16" s="91">
        <f t="shared" si="1"/>
        <v>3</v>
      </c>
      <c r="O16" s="91">
        <f t="shared" si="1"/>
        <v>0</v>
      </c>
      <c r="P16" s="91">
        <f t="shared" si="1"/>
        <v>3</v>
      </c>
      <c r="Q16" s="91">
        <f t="shared" si="1"/>
        <v>3</v>
      </c>
      <c r="R16" s="93">
        <f t="shared" si="1"/>
        <v>0</v>
      </c>
      <c r="S16" s="78">
        <f t="shared" si="1"/>
        <v>1</v>
      </c>
      <c r="T16" s="91">
        <f t="shared" si="1"/>
        <v>1</v>
      </c>
      <c r="U16" s="91">
        <f t="shared" si="1"/>
        <v>0</v>
      </c>
      <c r="V16" s="91">
        <f t="shared" si="1"/>
        <v>1</v>
      </c>
      <c r="W16" s="91">
        <f t="shared" si="1"/>
        <v>1</v>
      </c>
      <c r="X16" s="93">
        <f t="shared" si="1"/>
        <v>0</v>
      </c>
      <c r="Y16" s="78">
        <f t="shared" si="1"/>
        <v>3</v>
      </c>
      <c r="Z16" s="91">
        <f t="shared" si="1"/>
        <v>2</v>
      </c>
      <c r="AA16" s="91">
        <f t="shared" si="1"/>
        <v>0</v>
      </c>
      <c r="AB16" s="91">
        <f t="shared" si="1"/>
        <v>0</v>
      </c>
      <c r="AC16" s="91">
        <f t="shared" si="1"/>
        <v>0</v>
      </c>
      <c r="AD16" s="91">
        <f t="shared" si="1"/>
        <v>0</v>
      </c>
      <c r="AE16" s="92">
        <f>G16+J16+M16+P16+S16+V16+Y16+AB16</f>
        <v>16</v>
      </c>
      <c r="AF16" s="91">
        <f t="shared" si="0"/>
        <v>12</v>
      </c>
      <c r="AG16" s="22">
        <f t="shared" si="0"/>
        <v>6</v>
      </c>
      <c r="AH16" s="117"/>
      <c r="AI16" s="117"/>
      <c r="AJ16" s="117"/>
      <c r="AK16" s="117"/>
      <c r="AL16" s="117"/>
      <c r="AM16" s="117"/>
      <c r="AN16" s="7"/>
      <c r="AO16" s="7"/>
      <c r="AP16" s="7"/>
      <c r="AQ16" s="7"/>
    </row>
    <row r="17" spans="1:43" s="128" customFormat="1" ht="11.25" customHeight="1" x14ac:dyDescent="0.15">
      <c r="A17" s="397"/>
      <c r="B17" s="409" t="s">
        <v>16</v>
      </c>
      <c r="C17" s="94" t="s">
        <v>70</v>
      </c>
      <c r="D17" s="191" t="s">
        <v>98</v>
      </c>
      <c r="E17" s="109"/>
      <c r="F17" s="100"/>
      <c r="G17" s="197">
        <v>1</v>
      </c>
      <c r="H17" s="195">
        <v>1</v>
      </c>
      <c r="I17" s="195"/>
      <c r="J17" s="195"/>
      <c r="K17" s="195"/>
      <c r="L17" s="196"/>
      <c r="M17" s="197"/>
      <c r="N17" s="195"/>
      <c r="O17" s="195"/>
      <c r="P17" s="195"/>
      <c r="Q17" s="195"/>
      <c r="R17" s="198"/>
      <c r="S17" s="206"/>
      <c r="T17" s="195"/>
      <c r="U17" s="195"/>
      <c r="V17" s="195"/>
      <c r="W17" s="195"/>
      <c r="X17" s="196"/>
      <c r="Y17" s="197"/>
      <c r="Z17" s="195"/>
      <c r="AA17" s="195"/>
      <c r="AB17" s="195"/>
      <c r="AC17" s="195"/>
      <c r="AD17" s="196"/>
      <c r="AE17" s="104">
        <f>G17+J17+M17+P17+S17+V17+Y17+AB17</f>
        <v>1</v>
      </c>
      <c r="AF17" s="103">
        <f>H17+K17+N17+Q17+T17+W17+Z17+AC17</f>
        <v>1</v>
      </c>
      <c r="AG17" s="20">
        <f>I17+L17+O17+R17+U17+X17+AA17+AD17</f>
        <v>0</v>
      </c>
      <c r="AH17" s="117"/>
      <c r="AI17" s="117"/>
      <c r="AJ17" s="117"/>
      <c r="AK17" s="117"/>
      <c r="AL17" s="117"/>
      <c r="AM17" s="117"/>
      <c r="AN17" s="7"/>
      <c r="AO17" s="7"/>
      <c r="AP17" s="7"/>
      <c r="AQ17" s="7"/>
    </row>
    <row r="18" spans="1:43" s="128" customFormat="1" ht="11.25" customHeight="1" x14ac:dyDescent="0.15">
      <c r="A18" s="397"/>
      <c r="B18" s="410"/>
      <c r="C18" s="95" t="s">
        <v>72</v>
      </c>
      <c r="D18" s="193" t="s">
        <v>57</v>
      </c>
      <c r="E18" s="136"/>
      <c r="F18" s="137"/>
      <c r="G18" s="207">
        <v>2</v>
      </c>
      <c r="H18" s="208">
        <v>2</v>
      </c>
      <c r="I18" s="208"/>
      <c r="J18" s="208"/>
      <c r="K18" s="208"/>
      <c r="L18" s="209"/>
      <c r="M18" s="207"/>
      <c r="N18" s="208"/>
      <c r="O18" s="208"/>
      <c r="P18" s="208"/>
      <c r="Q18" s="208"/>
      <c r="R18" s="210"/>
      <c r="S18" s="211"/>
      <c r="T18" s="208"/>
      <c r="U18" s="208"/>
      <c r="V18" s="208"/>
      <c r="W18" s="208"/>
      <c r="X18" s="209"/>
      <c r="Y18" s="207"/>
      <c r="Z18" s="208"/>
      <c r="AA18" s="208"/>
      <c r="AB18" s="208"/>
      <c r="AC18" s="208"/>
      <c r="AD18" s="210"/>
      <c r="AE18" s="115">
        <f>G18+J18+M18+P18+S18+V18+Y18+AB18</f>
        <v>2</v>
      </c>
      <c r="AF18" s="122">
        <f>H18+K18+N18+Q18+T18+W18+Z18+AC18</f>
        <v>2</v>
      </c>
      <c r="AG18" s="21">
        <f>I18+L18+O18+R18+U18+X18+AA18+AD18</f>
        <v>0</v>
      </c>
      <c r="AH18" s="9"/>
      <c r="AI18" s="9"/>
      <c r="AJ18" s="9"/>
      <c r="AK18" s="9"/>
      <c r="AL18" s="9"/>
      <c r="AM18" s="9"/>
      <c r="AN18" s="7"/>
      <c r="AO18" s="7"/>
      <c r="AP18" s="7"/>
      <c r="AQ18" s="7"/>
    </row>
    <row r="19" spans="1:43" s="128" customFormat="1" ht="11.25" customHeight="1" x14ac:dyDescent="0.15">
      <c r="A19" s="397"/>
      <c r="B19" s="410"/>
      <c r="C19" s="95" t="s">
        <v>65</v>
      </c>
      <c r="D19" s="192" t="s">
        <v>50</v>
      </c>
      <c r="E19" s="107"/>
      <c r="F19" s="114"/>
      <c r="G19" s="199">
        <v>1</v>
      </c>
      <c r="H19" s="200">
        <v>1</v>
      </c>
      <c r="I19" s="200"/>
      <c r="J19" s="200"/>
      <c r="K19" s="200"/>
      <c r="L19" s="201"/>
      <c r="M19" s="199"/>
      <c r="N19" s="200"/>
      <c r="O19" s="200"/>
      <c r="P19" s="200"/>
      <c r="Q19" s="200"/>
      <c r="R19" s="202"/>
      <c r="S19" s="199"/>
      <c r="T19" s="200"/>
      <c r="U19" s="200"/>
      <c r="V19" s="200"/>
      <c r="W19" s="200"/>
      <c r="X19" s="202"/>
      <c r="Y19" s="205"/>
      <c r="Z19" s="200"/>
      <c r="AA19" s="200"/>
      <c r="AB19" s="200"/>
      <c r="AC19" s="200"/>
      <c r="AD19" s="201"/>
      <c r="AE19" s="115">
        <f t="shared" ref="AE19:AG28" si="2">G19+J19+M19+P19+S19+V19+Y19+AB19</f>
        <v>1</v>
      </c>
      <c r="AF19" s="122">
        <f t="shared" si="2"/>
        <v>1</v>
      </c>
      <c r="AG19" s="21">
        <f t="shared" si="2"/>
        <v>0</v>
      </c>
      <c r="AH19" s="9"/>
      <c r="AI19" s="9"/>
      <c r="AJ19" s="9"/>
      <c r="AK19" s="9"/>
      <c r="AL19" s="9"/>
      <c r="AM19" s="9"/>
      <c r="AN19" s="7"/>
      <c r="AO19" s="7"/>
      <c r="AP19" s="7"/>
      <c r="AQ19" s="7"/>
    </row>
    <row r="20" spans="1:43" s="128" customFormat="1" ht="11.25" customHeight="1" x14ac:dyDescent="0.15">
      <c r="A20" s="397"/>
      <c r="B20" s="410"/>
      <c r="C20" s="95" t="s">
        <v>66</v>
      </c>
      <c r="D20" s="192" t="s">
        <v>48</v>
      </c>
      <c r="E20" s="107" t="s">
        <v>67</v>
      </c>
      <c r="F20" s="114"/>
      <c r="G20" s="199">
        <v>1</v>
      </c>
      <c r="H20" s="200">
        <v>1</v>
      </c>
      <c r="I20" s="200"/>
      <c r="J20" s="200"/>
      <c r="K20" s="200"/>
      <c r="L20" s="201"/>
      <c r="M20" s="199"/>
      <c r="N20" s="200"/>
      <c r="O20" s="200"/>
      <c r="P20" s="200"/>
      <c r="Q20" s="200"/>
      <c r="R20" s="202"/>
      <c r="S20" s="199"/>
      <c r="T20" s="200"/>
      <c r="U20" s="200"/>
      <c r="V20" s="200"/>
      <c r="W20" s="200"/>
      <c r="X20" s="202"/>
      <c r="Y20" s="205"/>
      <c r="Z20" s="200"/>
      <c r="AA20" s="200"/>
      <c r="AB20" s="200"/>
      <c r="AC20" s="200"/>
      <c r="AD20" s="201"/>
      <c r="AE20" s="115">
        <f t="shared" si="2"/>
        <v>1</v>
      </c>
      <c r="AF20" s="122">
        <f t="shared" si="2"/>
        <v>1</v>
      </c>
      <c r="AG20" s="21">
        <f t="shared" si="2"/>
        <v>0</v>
      </c>
      <c r="AH20" s="9"/>
      <c r="AI20" s="9"/>
      <c r="AJ20" s="9"/>
      <c r="AK20" s="9"/>
      <c r="AL20" s="9"/>
      <c r="AM20" s="9"/>
      <c r="AN20" s="7"/>
      <c r="AO20" s="7"/>
      <c r="AP20" s="7"/>
      <c r="AQ20" s="7"/>
    </row>
    <row r="21" spans="1:43" s="128" customFormat="1" ht="11.25" customHeight="1" x14ac:dyDescent="0.15">
      <c r="A21" s="397"/>
      <c r="B21" s="410"/>
      <c r="C21" s="95" t="s">
        <v>66</v>
      </c>
      <c r="D21" s="192" t="s">
        <v>49</v>
      </c>
      <c r="E21" s="107" t="s">
        <v>51</v>
      </c>
      <c r="F21" s="114"/>
      <c r="G21" s="199"/>
      <c r="H21" s="200"/>
      <c r="I21" s="200"/>
      <c r="J21" s="200">
        <v>1</v>
      </c>
      <c r="K21" s="200">
        <v>1</v>
      </c>
      <c r="L21" s="201"/>
      <c r="M21" s="199"/>
      <c r="N21" s="200"/>
      <c r="O21" s="200"/>
      <c r="P21" s="200"/>
      <c r="Q21" s="200"/>
      <c r="R21" s="202"/>
      <c r="S21" s="199"/>
      <c r="T21" s="200"/>
      <c r="U21" s="200"/>
      <c r="V21" s="200"/>
      <c r="W21" s="200"/>
      <c r="X21" s="202"/>
      <c r="Y21" s="205"/>
      <c r="Z21" s="200"/>
      <c r="AA21" s="200"/>
      <c r="AB21" s="200"/>
      <c r="AC21" s="200"/>
      <c r="AD21" s="201"/>
      <c r="AE21" s="115">
        <f t="shared" si="2"/>
        <v>1</v>
      </c>
      <c r="AF21" s="122">
        <f t="shared" si="2"/>
        <v>1</v>
      </c>
      <c r="AG21" s="21">
        <f t="shared" si="2"/>
        <v>0</v>
      </c>
      <c r="AH21" s="9"/>
      <c r="AI21" s="9"/>
      <c r="AJ21" s="9"/>
      <c r="AK21" s="9"/>
      <c r="AL21" s="9"/>
      <c r="AM21" s="9"/>
      <c r="AN21" s="7"/>
      <c r="AO21" s="7"/>
      <c r="AP21" s="7"/>
      <c r="AQ21" s="7"/>
    </row>
    <row r="22" spans="1:43" s="128" customFormat="1" ht="11.25" customHeight="1" x14ac:dyDescent="0.15">
      <c r="A22" s="397"/>
      <c r="B22" s="410"/>
      <c r="C22" s="95" t="s">
        <v>64</v>
      </c>
      <c r="D22" s="192" t="s">
        <v>17</v>
      </c>
      <c r="E22" s="107" t="s">
        <v>51</v>
      </c>
      <c r="F22" s="114"/>
      <c r="G22" s="199"/>
      <c r="H22" s="200"/>
      <c r="I22" s="200"/>
      <c r="J22" s="200"/>
      <c r="K22" s="200"/>
      <c r="L22" s="201"/>
      <c r="M22" s="203">
        <v>1</v>
      </c>
      <c r="N22" s="204">
        <v>1</v>
      </c>
      <c r="O22" s="200"/>
      <c r="P22" s="200"/>
      <c r="Q22" s="200"/>
      <c r="R22" s="202"/>
      <c r="S22" s="199"/>
      <c r="T22" s="200"/>
      <c r="U22" s="200"/>
      <c r="V22" s="200"/>
      <c r="W22" s="200"/>
      <c r="X22" s="202"/>
      <c r="Y22" s="205"/>
      <c r="Z22" s="200"/>
      <c r="AA22" s="200"/>
      <c r="AB22" s="200"/>
      <c r="AC22" s="200"/>
      <c r="AD22" s="201"/>
      <c r="AE22" s="115">
        <f t="shared" si="2"/>
        <v>1</v>
      </c>
      <c r="AF22" s="122">
        <f t="shared" si="2"/>
        <v>1</v>
      </c>
      <c r="AG22" s="21">
        <f t="shared" si="2"/>
        <v>0</v>
      </c>
      <c r="AH22" s="9"/>
      <c r="AI22" s="9"/>
      <c r="AJ22" s="9"/>
      <c r="AK22" s="9"/>
      <c r="AL22" s="9"/>
      <c r="AM22" s="9"/>
      <c r="AN22" s="7"/>
      <c r="AO22" s="7"/>
      <c r="AP22" s="7"/>
      <c r="AQ22" s="7"/>
    </row>
    <row r="23" spans="1:43" s="128" customFormat="1" ht="11.25" customHeight="1" x14ac:dyDescent="0.15">
      <c r="A23" s="397"/>
      <c r="B23" s="410"/>
      <c r="C23" s="95" t="s">
        <v>74</v>
      </c>
      <c r="D23" s="194" t="s">
        <v>99</v>
      </c>
      <c r="E23" s="107"/>
      <c r="F23" s="114"/>
      <c r="G23" s="199"/>
      <c r="H23" s="200"/>
      <c r="I23" s="200"/>
      <c r="J23" s="200"/>
      <c r="K23" s="200"/>
      <c r="L23" s="201"/>
      <c r="M23" s="199"/>
      <c r="N23" s="200"/>
      <c r="O23" s="200"/>
      <c r="P23" s="200">
        <v>1</v>
      </c>
      <c r="Q23" s="200">
        <v>1</v>
      </c>
      <c r="R23" s="202"/>
      <c r="S23" s="199"/>
      <c r="T23" s="200"/>
      <c r="U23" s="200"/>
      <c r="V23" s="200"/>
      <c r="W23" s="200"/>
      <c r="X23" s="202"/>
      <c r="Y23" s="212"/>
      <c r="Z23" s="213"/>
      <c r="AA23" s="200"/>
      <c r="AB23" s="200"/>
      <c r="AC23" s="200"/>
      <c r="AD23" s="201"/>
      <c r="AE23" s="115">
        <f t="shared" si="2"/>
        <v>1</v>
      </c>
      <c r="AF23" s="122">
        <f t="shared" si="2"/>
        <v>1</v>
      </c>
      <c r="AG23" s="21">
        <f t="shared" si="2"/>
        <v>0</v>
      </c>
      <c r="AH23" s="9"/>
      <c r="AI23" s="9"/>
      <c r="AJ23" s="9"/>
      <c r="AK23" s="9"/>
      <c r="AL23" s="9"/>
      <c r="AM23" s="9"/>
      <c r="AN23" s="7"/>
      <c r="AO23" s="7"/>
      <c r="AP23" s="7"/>
      <c r="AQ23" s="7"/>
    </row>
    <row r="24" spans="1:43" s="128" customFormat="1" ht="11.25" customHeight="1" x14ac:dyDescent="0.15">
      <c r="A24" s="397"/>
      <c r="B24" s="410"/>
      <c r="C24" s="95" t="s">
        <v>72</v>
      </c>
      <c r="D24" s="194" t="s">
        <v>100</v>
      </c>
      <c r="E24" s="138"/>
      <c r="F24" s="139"/>
      <c r="G24" s="214"/>
      <c r="H24" s="215"/>
      <c r="I24" s="215"/>
      <c r="J24" s="215"/>
      <c r="K24" s="215"/>
      <c r="L24" s="216"/>
      <c r="M24" s="217"/>
      <c r="N24" s="218"/>
      <c r="O24" s="215"/>
      <c r="P24" s="215"/>
      <c r="Q24" s="215"/>
      <c r="R24" s="219"/>
      <c r="S24" s="214"/>
      <c r="T24" s="215"/>
      <c r="U24" s="215"/>
      <c r="V24" s="215"/>
      <c r="W24" s="215"/>
      <c r="X24" s="219"/>
      <c r="Y24" s="220"/>
      <c r="Z24" s="215"/>
      <c r="AA24" s="215"/>
      <c r="AB24" s="215">
        <v>1</v>
      </c>
      <c r="AC24" s="215">
        <v>1</v>
      </c>
      <c r="AD24" s="216"/>
      <c r="AE24" s="65">
        <f t="shared" si="2"/>
        <v>1</v>
      </c>
      <c r="AF24" s="83">
        <f t="shared" si="2"/>
        <v>1</v>
      </c>
      <c r="AG24" s="71">
        <f t="shared" si="2"/>
        <v>0</v>
      </c>
      <c r="AH24" s="9"/>
      <c r="AI24" s="9"/>
      <c r="AJ24" s="9"/>
      <c r="AK24" s="9"/>
      <c r="AL24" s="9"/>
      <c r="AM24" s="9"/>
      <c r="AN24" s="7"/>
      <c r="AO24" s="7"/>
      <c r="AP24" s="7"/>
      <c r="AQ24" s="7"/>
    </row>
    <row r="25" spans="1:43" s="128" customFormat="1" ht="11.25" customHeight="1" x14ac:dyDescent="0.15">
      <c r="A25" s="397"/>
      <c r="B25" s="410"/>
      <c r="C25" s="95" t="s">
        <v>70</v>
      </c>
      <c r="D25" s="194" t="s">
        <v>101</v>
      </c>
      <c r="E25" s="138"/>
      <c r="F25" s="139"/>
      <c r="G25" s="214">
        <v>1</v>
      </c>
      <c r="H25" s="215">
        <v>1</v>
      </c>
      <c r="I25" s="215"/>
      <c r="J25" s="215"/>
      <c r="K25" s="215"/>
      <c r="L25" s="216"/>
      <c r="M25" s="214"/>
      <c r="N25" s="215"/>
      <c r="O25" s="215"/>
      <c r="P25" s="215"/>
      <c r="Q25" s="215"/>
      <c r="R25" s="219"/>
      <c r="S25" s="214"/>
      <c r="T25" s="215"/>
      <c r="U25" s="215"/>
      <c r="V25" s="215"/>
      <c r="W25" s="215"/>
      <c r="X25" s="219"/>
      <c r="Y25" s="220"/>
      <c r="Z25" s="215"/>
      <c r="AA25" s="215"/>
      <c r="AB25" s="215"/>
      <c r="AC25" s="215"/>
      <c r="AD25" s="216"/>
      <c r="AE25" s="65">
        <f t="shared" si="2"/>
        <v>1</v>
      </c>
      <c r="AF25" s="83">
        <f t="shared" si="2"/>
        <v>1</v>
      </c>
      <c r="AG25" s="71">
        <f t="shared" si="2"/>
        <v>0</v>
      </c>
      <c r="AH25" s="9"/>
      <c r="AI25" s="9"/>
      <c r="AJ25" s="9"/>
      <c r="AK25" s="9"/>
      <c r="AL25" s="9"/>
      <c r="AM25" s="9"/>
      <c r="AN25" s="7"/>
      <c r="AO25" s="7"/>
      <c r="AP25" s="7"/>
      <c r="AQ25" s="7"/>
    </row>
    <row r="26" spans="1:43" s="128" customFormat="1" ht="11.25" customHeight="1" x14ac:dyDescent="0.15">
      <c r="A26" s="397"/>
      <c r="B26" s="410"/>
      <c r="C26" s="95" t="s">
        <v>70</v>
      </c>
      <c r="D26" s="194" t="s">
        <v>102</v>
      </c>
      <c r="E26" s="138"/>
      <c r="F26" s="139"/>
      <c r="G26" s="214"/>
      <c r="H26" s="215"/>
      <c r="I26" s="215"/>
      <c r="J26" s="215">
        <v>1</v>
      </c>
      <c r="K26" s="215">
        <v>1</v>
      </c>
      <c r="L26" s="216"/>
      <c r="M26" s="217"/>
      <c r="N26" s="218"/>
      <c r="O26" s="215"/>
      <c r="P26" s="215"/>
      <c r="Q26" s="215"/>
      <c r="R26" s="219"/>
      <c r="S26" s="214"/>
      <c r="T26" s="215"/>
      <c r="U26" s="215"/>
      <c r="V26" s="215"/>
      <c r="W26" s="215"/>
      <c r="X26" s="219"/>
      <c r="Y26" s="220"/>
      <c r="Z26" s="215"/>
      <c r="AA26" s="215"/>
      <c r="AB26" s="215"/>
      <c r="AC26" s="215"/>
      <c r="AD26" s="216"/>
      <c r="AE26" s="65">
        <f t="shared" si="2"/>
        <v>1</v>
      </c>
      <c r="AF26" s="83">
        <f t="shared" si="2"/>
        <v>1</v>
      </c>
      <c r="AG26" s="71">
        <f t="shared" si="2"/>
        <v>0</v>
      </c>
      <c r="AH26" s="117"/>
      <c r="AI26" s="117"/>
      <c r="AJ26" s="117"/>
      <c r="AK26" s="117"/>
      <c r="AL26" s="117"/>
      <c r="AM26" s="117"/>
      <c r="AN26" s="7"/>
      <c r="AO26" s="7"/>
      <c r="AP26" s="7"/>
      <c r="AQ26" s="7"/>
    </row>
    <row r="27" spans="1:43" s="128" customFormat="1" ht="11.25" customHeight="1" x14ac:dyDescent="0.15">
      <c r="A27" s="397"/>
      <c r="B27" s="410"/>
      <c r="C27" s="95" t="s">
        <v>88</v>
      </c>
      <c r="D27" s="194" t="s">
        <v>103</v>
      </c>
      <c r="E27" s="138"/>
      <c r="F27" s="139"/>
      <c r="G27" s="214"/>
      <c r="H27" s="215"/>
      <c r="I27" s="215"/>
      <c r="J27" s="215"/>
      <c r="K27" s="215"/>
      <c r="L27" s="216"/>
      <c r="M27" s="217"/>
      <c r="N27" s="218"/>
      <c r="O27" s="215"/>
      <c r="P27" s="215"/>
      <c r="Q27" s="215"/>
      <c r="R27" s="219"/>
      <c r="S27" s="214"/>
      <c r="T27" s="215"/>
      <c r="U27" s="215"/>
      <c r="V27" s="215"/>
      <c r="W27" s="215"/>
      <c r="X27" s="219"/>
      <c r="Y27" s="220">
        <v>2</v>
      </c>
      <c r="Z27" s="215">
        <v>2</v>
      </c>
      <c r="AA27" s="215"/>
      <c r="AB27" s="215"/>
      <c r="AC27" s="215"/>
      <c r="AD27" s="216"/>
      <c r="AE27" s="65">
        <f t="shared" ref="AE27" si="3">G27+J27+M27+P27+S27+V27+Y27+AB27</f>
        <v>2</v>
      </c>
      <c r="AF27" s="83">
        <f t="shared" ref="AF27" si="4">H27+K27+N27+Q27+T27+W27+Z27+AC27</f>
        <v>2</v>
      </c>
      <c r="AG27" s="71">
        <f t="shared" ref="AG27" si="5">I27+L27+O27+R27+U27+X27+AA27+AD27</f>
        <v>0</v>
      </c>
      <c r="AH27" s="129"/>
      <c r="AI27" s="129"/>
      <c r="AJ27" s="129"/>
      <c r="AK27" s="129"/>
      <c r="AL27" s="129"/>
      <c r="AM27" s="129"/>
      <c r="AN27" s="7"/>
      <c r="AO27" s="7"/>
      <c r="AP27" s="7"/>
      <c r="AQ27" s="7"/>
    </row>
    <row r="28" spans="1:43" s="128" customFormat="1" ht="11.25" customHeight="1" x14ac:dyDescent="0.15">
      <c r="A28" s="397"/>
      <c r="B28" s="411"/>
      <c r="C28" s="134"/>
      <c r="D28" s="131" t="s">
        <v>15</v>
      </c>
      <c r="E28" s="110"/>
      <c r="F28" s="111"/>
      <c r="G28" s="78">
        <f t="shared" ref="G28:AD28" si="6">SUM(G17:G27)</f>
        <v>6</v>
      </c>
      <c r="H28" s="91">
        <f t="shared" si="6"/>
        <v>6</v>
      </c>
      <c r="I28" s="91">
        <f t="shared" si="6"/>
        <v>0</v>
      </c>
      <c r="J28" s="91">
        <f t="shared" si="6"/>
        <v>2</v>
      </c>
      <c r="K28" s="91">
        <f t="shared" si="6"/>
        <v>2</v>
      </c>
      <c r="L28" s="28">
        <f t="shared" si="6"/>
        <v>0</v>
      </c>
      <c r="M28" s="92">
        <f t="shared" si="6"/>
        <v>1</v>
      </c>
      <c r="N28" s="91">
        <f t="shared" si="6"/>
        <v>1</v>
      </c>
      <c r="O28" s="91">
        <f t="shared" si="6"/>
        <v>0</v>
      </c>
      <c r="P28" s="91">
        <f t="shared" si="6"/>
        <v>1</v>
      </c>
      <c r="Q28" s="91">
        <f t="shared" si="6"/>
        <v>1</v>
      </c>
      <c r="R28" s="93">
        <f t="shared" si="6"/>
        <v>0</v>
      </c>
      <c r="S28" s="78">
        <f t="shared" si="6"/>
        <v>0</v>
      </c>
      <c r="T28" s="91">
        <f t="shared" si="6"/>
        <v>0</v>
      </c>
      <c r="U28" s="91">
        <f t="shared" si="6"/>
        <v>0</v>
      </c>
      <c r="V28" s="91">
        <f t="shared" si="6"/>
        <v>0</v>
      </c>
      <c r="W28" s="91">
        <f t="shared" si="6"/>
        <v>0</v>
      </c>
      <c r="X28" s="93">
        <f t="shared" si="6"/>
        <v>0</v>
      </c>
      <c r="Y28" s="78">
        <f t="shared" si="6"/>
        <v>2</v>
      </c>
      <c r="Z28" s="91">
        <f t="shared" si="6"/>
        <v>2</v>
      </c>
      <c r="AA28" s="91">
        <f t="shared" si="6"/>
        <v>0</v>
      </c>
      <c r="AB28" s="91">
        <f t="shared" si="6"/>
        <v>1</v>
      </c>
      <c r="AC28" s="91">
        <f t="shared" si="6"/>
        <v>1</v>
      </c>
      <c r="AD28" s="93">
        <f t="shared" si="6"/>
        <v>0</v>
      </c>
      <c r="AE28" s="92">
        <f>G28+J28+M28+P28+S28+V28+Y28+AB28</f>
        <v>13</v>
      </c>
      <c r="AF28" s="91">
        <f t="shared" si="2"/>
        <v>13</v>
      </c>
      <c r="AG28" s="22">
        <f>I28+L28+O28+R28+U28+X28+AA28+AD28</f>
        <v>0</v>
      </c>
      <c r="AH28" s="9"/>
      <c r="AI28" s="9"/>
      <c r="AJ28" s="9"/>
      <c r="AK28" s="9"/>
      <c r="AL28" s="9"/>
      <c r="AM28" s="9"/>
      <c r="AN28" s="7"/>
      <c r="AO28" s="7"/>
      <c r="AP28" s="7"/>
      <c r="AQ28" s="7"/>
    </row>
    <row r="29" spans="1:43" s="12" customFormat="1" ht="11.25" customHeight="1" x14ac:dyDescent="0.15">
      <c r="A29" s="398"/>
      <c r="B29" s="369" t="s">
        <v>18</v>
      </c>
      <c r="C29" s="412"/>
      <c r="D29" s="395"/>
      <c r="E29" s="112"/>
      <c r="F29" s="99"/>
      <c r="G29" s="79">
        <f t="shared" ref="G29:AD29" si="7">G16+G28</f>
        <v>8</v>
      </c>
      <c r="H29" s="87">
        <f t="shared" si="7"/>
        <v>7</v>
      </c>
      <c r="I29" s="87">
        <f t="shared" si="7"/>
        <v>2</v>
      </c>
      <c r="J29" s="87">
        <f t="shared" si="7"/>
        <v>5</v>
      </c>
      <c r="K29" s="87">
        <f t="shared" si="7"/>
        <v>3</v>
      </c>
      <c r="L29" s="23">
        <f t="shared" si="7"/>
        <v>4</v>
      </c>
      <c r="M29" s="79">
        <f t="shared" si="7"/>
        <v>4</v>
      </c>
      <c r="N29" s="87">
        <f t="shared" si="7"/>
        <v>4</v>
      </c>
      <c r="O29" s="87">
        <f t="shared" si="7"/>
        <v>0</v>
      </c>
      <c r="P29" s="87">
        <f t="shared" si="7"/>
        <v>4</v>
      </c>
      <c r="Q29" s="87">
        <f t="shared" si="7"/>
        <v>4</v>
      </c>
      <c r="R29" s="101">
        <f t="shared" si="7"/>
        <v>0</v>
      </c>
      <c r="S29" s="79">
        <f t="shared" si="7"/>
        <v>1</v>
      </c>
      <c r="T29" s="87">
        <f t="shared" si="7"/>
        <v>1</v>
      </c>
      <c r="U29" s="87">
        <f t="shared" si="7"/>
        <v>0</v>
      </c>
      <c r="V29" s="87">
        <f t="shared" si="7"/>
        <v>1</v>
      </c>
      <c r="W29" s="87">
        <f t="shared" si="7"/>
        <v>1</v>
      </c>
      <c r="X29" s="23">
        <f t="shared" si="7"/>
        <v>0</v>
      </c>
      <c r="Y29" s="79">
        <f t="shared" si="7"/>
        <v>5</v>
      </c>
      <c r="Z29" s="87">
        <f t="shared" si="7"/>
        <v>4</v>
      </c>
      <c r="AA29" s="87">
        <f t="shared" si="7"/>
        <v>0</v>
      </c>
      <c r="AB29" s="87">
        <f t="shared" si="7"/>
        <v>1</v>
      </c>
      <c r="AC29" s="87">
        <f t="shared" si="7"/>
        <v>1</v>
      </c>
      <c r="AD29" s="23">
        <f t="shared" si="7"/>
        <v>0</v>
      </c>
      <c r="AE29" s="24">
        <f>G29+J29+M29+P29+S29+V29+Y29+AB29</f>
        <v>29</v>
      </c>
      <c r="AF29" s="87">
        <f>AF16+AF28</f>
        <v>25</v>
      </c>
      <c r="AG29" s="25">
        <f>AG16+AG28</f>
        <v>6</v>
      </c>
      <c r="AH29" s="9"/>
      <c r="AI29" s="368"/>
      <c r="AJ29" s="368"/>
      <c r="AK29" s="368"/>
      <c r="AL29" s="368"/>
      <c r="AM29" s="368"/>
      <c r="AN29" s="368"/>
      <c r="AO29" s="368"/>
      <c r="AP29" s="11"/>
      <c r="AQ29" s="11"/>
    </row>
    <row r="30" spans="1:43" s="70" customFormat="1" ht="11.25" customHeight="1" x14ac:dyDescent="0.15">
      <c r="A30" s="379" t="s">
        <v>19</v>
      </c>
      <c r="B30" s="409" t="s">
        <v>20</v>
      </c>
      <c r="C30" s="159" t="s">
        <v>76</v>
      </c>
      <c r="D30" s="221" t="s">
        <v>104</v>
      </c>
      <c r="E30" s="140"/>
      <c r="F30" s="141"/>
      <c r="G30" s="231">
        <v>1</v>
      </c>
      <c r="H30" s="232">
        <v>1</v>
      </c>
      <c r="I30" s="232"/>
      <c r="J30" s="232"/>
      <c r="K30" s="232"/>
      <c r="L30" s="233"/>
      <c r="M30" s="231"/>
      <c r="N30" s="232"/>
      <c r="O30" s="232"/>
      <c r="P30" s="232"/>
      <c r="Q30" s="232"/>
      <c r="R30" s="234"/>
      <c r="S30" s="235"/>
      <c r="T30" s="236"/>
      <c r="U30" s="236"/>
      <c r="V30" s="236"/>
      <c r="W30" s="236"/>
      <c r="X30" s="237"/>
      <c r="Y30" s="238"/>
      <c r="Z30" s="236"/>
      <c r="AA30" s="236"/>
      <c r="AB30" s="236"/>
      <c r="AC30" s="236"/>
      <c r="AD30" s="239"/>
      <c r="AE30" s="64">
        <f>G30+J30+M30+P30+S30+V30+Y30+AB30</f>
        <v>1</v>
      </c>
      <c r="AF30" s="82">
        <f>H30+K30+N30+Q30+T30+W30+Z30+AC30</f>
        <v>1</v>
      </c>
      <c r="AG30" s="72">
        <f>I30+L30+O30+R30+U30+X30+AA30+AD30</f>
        <v>0</v>
      </c>
      <c r="AH30" s="66"/>
      <c r="AI30" s="66"/>
      <c r="AJ30" s="66"/>
      <c r="AK30" s="66"/>
      <c r="AL30" s="66"/>
      <c r="AM30" s="66"/>
      <c r="AN30" s="69"/>
      <c r="AO30" s="69"/>
      <c r="AP30" s="69"/>
      <c r="AQ30" s="69"/>
    </row>
    <row r="31" spans="1:43" s="70" customFormat="1" ht="11.25" customHeight="1" x14ac:dyDescent="0.15">
      <c r="A31" s="380"/>
      <c r="B31" s="410"/>
      <c r="C31" s="160" t="s">
        <v>76</v>
      </c>
      <c r="D31" s="222" t="s">
        <v>105</v>
      </c>
      <c r="E31" s="138"/>
      <c r="F31" s="139"/>
      <c r="G31" s="240"/>
      <c r="H31" s="241"/>
      <c r="I31" s="241"/>
      <c r="J31" s="241">
        <v>2</v>
      </c>
      <c r="K31" s="241">
        <v>2</v>
      </c>
      <c r="L31" s="242"/>
      <c r="M31" s="240"/>
      <c r="N31" s="241"/>
      <c r="O31" s="241"/>
      <c r="P31" s="241"/>
      <c r="Q31" s="241"/>
      <c r="R31" s="243"/>
      <c r="S31" s="226"/>
      <c r="T31" s="227"/>
      <c r="U31" s="227"/>
      <c r="V31" s="227"/>
      <c r="W31" s="227"/>
      <c r="X31" s="229"/>
      <c r="Y31" s="230"/>
      <c r="Z31" s="227"/>
      <c r="AA31" s="227"/>
      <c r="AB31" s="227"/>
      <c r="AC31" s="227"/>
      <c r="AD31" s="228"/>
      <c r="AE31" s="65">
        <f>G31+J31+M31+P31+S31+V31+Y31+AB31</f>
        <v>2</v>
      </c>
      <c r="AF31" s="83">
        <f>H31+K31+N31+Q31+T31+W31+Z31+AC31</f>
        <v>2</v>
      </c>
      <c r="AG31" s="71">
        <f>I31+L31+O31+R31+U31+X31+AA31+AD31</f>
        <v>0</v>
      </c>
      <c r="AH31" s="66"/>
      <c r="AI31" s="394"/>
      <c r="AJ31" s="394"/>
      <c r="AK31" s="394"/>
      <c r="AL31" s="394"/>
      <c r="AM31" s="394"/>
      <c r="AN31" s="394"/>
      <c r="AO31" s="394"/>
      <c r="AP31" s="69"/>
      <c r="AQ31" s="69"/>
    </row>
    <row r="32" spans="1:43" s="70" customFormat="1" ht="11.25" customHeight="1" x14ac:dyDescent="0.15">
      <c r="A32" s="380"/>
      <c r="B32" s="410"/>
      <c r="C32" s="160" t="s">
        <v>76</v>
      </c>
      <c r="D32" s="222" t="s">
        <v>106</v>
      </c>
      <c r="E32" s="138"/>
      <c r="F32" s="139"/>
      <c r="G32" s="240"/>
      <c r="H32" s="241"/>
      <c r="I32" s="241"/>
      <c r="J32" s="241"/>
      <c r="K32" s="241"/>
      <c r="L32" s="242"/>
      <c r="M32" s="240">
        <v>2</v>
      </c>
      <c r="N32" s="241">
        <v>2</v>
      </c>
      <c r="O32" s="241"/>
      <c r="P32" s="241"/>
      <c r="Q32" s="241"/>
      <c r="R32" s="243"/>
      <c r="S32" s="226"/>
      <c r="T32" s="227"/>
      <c r="U32" s="227"/>
      <c r="V32" s="227"/>
      <c r="W32" s="227"/>
      <c r="X32" s="229"/>
      <c r="Y32" s="230"/>
      <c r="Z32" s="227"/>
      <c r="AA32" s="227"/>
      <c r="AB32" s="227"/>
      <c r="AC32" s="227"/>
      <c r="AD32" s="228"/>
      <c r="AE32" s="65">
        <f t="shared" ref="AE32:AG37" si="8">G32+J32+M32+P32+S32+V32+Y32+AB32</f>
        <v>2</v>
      </c>
      <c r="AF32" s="83">
        <f t="shared" si="8"/>
        <v>2</v>
      </c>
      <c r="AG32" s="71">
        <f t="shared" si="8"/>
        <v>0</v>
      </c>
      <c r="AH32" s="66"/>
      <c r="AI32" s="66"/>
      <c r="AJ32" s="66"/>
      <c r="AK32" s="66"/>
      <c r="AL32" s="66"/>
      <c r="AM32" s="66"/>
      <c r="AN32" s="69"/>
      <c r="AO32" s="69"/>
      <c r="AP32" s="69"/>
      <c r="AQ32" s="69"/>
    </row>
    <row r="33" spans="1:43" s="70" customFormat="1" ht="11.25" customHeight="1" x14ac:dyDescent="0.15">
      <c r="A33" s="380"/>
      <c r="B33" s="410"/>
      <c r="C33" s="160" t="s">
        <v>76</v>
      </c>
      <c r="D33" s="222" t="s">
        <v>107</v>
      </c>
      <c r="E33" s="138"/>
      <c r="F33" s="139"/>
      <c r="G33" s="240"/>
      <c r="H33" s="241"/>
      <c r="I33" s="241"/>
      <c r="J33" s="241"/>
      <c r="K33" s="241"/>
      <c r="L33" s="242"/>
      <c r="M33" s="240"/>
      <c r="N33" s="241"/>
      <c r="O33" s="241"/>
      <c r="P33" s="241">
        <v>2</v>
      </c>
      <c r="Q33" s="241">
        <v>2</v>
      </c>
      <c r="R33" s="243"/>
      <c r="S33" s="226"/>
      <c r="T33" s="227"/>
      <c r="U33" s="227"/>
      <c r="V33" s="227"/>
      <c r="W33" s="227"/>
      <c r="X33" s="229"/>
      <c r="Y33" s="230"/>
      <c r="Z33" s="227"/>
      <c r="AA33" s="227"/>
      <c r="AB33" s="227"/>
      <c r="AC33" s="227"/>
      <c r="AD33" s="228"/>
      <c r="AE33" s="65">
        <f t="shared" si="8"/>
        <v>2</v>
      </c>
      <c r="AF33" s="83">
        <f t="shared" si="8"/>
        <v>2</v>
      </c>
      <c r="AG33" s="71">
        <f t="shared" si="8"/>
        <v>0</v>
      </c>
      <c r="AH33" s="66"/>
      <c r="AI33" s="66"/>
      <c r="AJ33" s="66"/>
      <c r="AK33" s="66"/>
      <c r="AL33" s="66"/>
      <c r="AM33" s="66"/>
      <c r="AN33" s="69"/>
      <c r="AO33" s="69"/>
      <c r="AP33" s="69"/>
      <c r="AQ33" s="69"/>
    </row>
    <row r="34" spans="1:43" s="70" customFormat="1" ht="11.25" customHeight="1" x14ac:dyDescent="0.15">
      <c r="A34" s="380"/>
      <c r="B34" s="410"/>
      <c r="C34" s="160" t="s">
        <v>76</v>
      </c>
      <c r="D34" s="223" t="s">
        <v>108</v>
      </c>
      <c r="E34" s="138"/>
      <c r="F34" s="139"/>
      <c r="G34" s="240"/>
      <c r="H34" s="241"/>
      <c r="I34" s="241"/>
      <c r="J34" s="241"/>
      <c r="K34" s="241"/>
      <c r="L34" s="242"/>
      <c r="M34" s="240">
        <v>2</v>
      </c>
      <c r="N34" s="241">
        <v>2</v>
      </c>
      <c r="O34" s="241"/>
      <c r="P34" s="241"/>
      <c r="Q34" s="241"/>
      <c r="R34" s="243"/>
      <c r="S34" s="226"/>
      <c r="T34" s="227"/>
      <c r="U34" s="227"/>
      <c r="V34" s="227"/>
      <c r="W34" s="227"/>
      <c r="X34" s="229"/>
      <c r="Y34" s="230"/>
      <c r="Z34" s="227"/>
      <c r="AA34" s="227"/>
      <c r="AB34" s="227"/>
      <c r="AC34" s="227"/>
      <c r="AD34" s="228"/>
      <c r="AE34" s="65">
        <f t="shared" si="8"/>
        <v>2</v>
      </c>
      <c r="AF34" s="83">
        <f t="shared" si="8"/>
        <v>2</v>
      </c>
      <c r="AG34" s="71">
        <f t="shared" si="8"/>
        <v>0</v>
      </c>
      <c r="AH34" s="66"/>
      <c r="AI34" s="66"/>
      <c r="AJ34" s="66"/>
      <c r="AK34" s="66"/>
      <c r="AL34" s="66"/>
      <c r="AM34" s="66"/>
      <c r="AN34" s="69"/>
      <c r="AO34" s="69"/>
      <c r="AP34" s="69"/>
      <c r="AQ34" s="69"/>
    </row>
    <row r="35" spans="1:43" s="70" customFormat="1" ht="11.25" customHeight="1" x14ac:dyDescent="0.15">
      <c r="A35" s="380"/>
      <c r="B35" s="410"/>
      <c r="C35" s="160" t="s">
        <v>76</v>
      </c>
      <c r="D35" s="223" t="s">
        <v>109</v>
      </c>
      <c r="E35" s="138"/>
      <c r="F35" s="139"/>
      <c r="G35" s="240"/>
      <c r="H35" s="241"/>
      <c r="I35" s="241"/>
      <c r="J35" s="241"/>
      <c r="K35" s="241"/>
      <c r="L35" s="242"/>
      <c r="M35" s="240"/>
      <c r="N35" s="241"/>
      <c r="O35" s="241"/>
      <c r="P35" s="241">
        <v>2</v>
      </c>
      <c r="Q35" s="241">
        <v>2</v>
      </c>
      <c r="R35" s="243"/>
      <c r="S35" s="226"/>
      <c r="T35" s="227"/>
      <c r="U35" s="227"/>
      <c r="V35" s="227"/>
      <c r="W35" s="227"/>
      <c r="X35" s="229"/>
      <c r="Y35" s="230"/>
      <c r="Z35" s="227"/>
      <c r="AA35" s="227"/>
      <c r="AB35" s="227"/>
      <c r="AC35" s="227"/>
      <c r="AD35" s="228"/>
      <c r="AE35" s="65">
        <f t="shared" si="8"/>
        <v>2</v>
      </c>
      <c r="AF35" s="83">
        <f t="shared" si="8"/>
        <v>2</v>
      </c>
      <c r="AG35" s="71">
        <f t="shared" si="8"/>
        <v>0</v>
      </c>
      <c r="AH35" s="66"/>
      <c r="AI35" s="66"/>
      <c r="AJ35" s="66"/>
      <c r="AK35" s="66"/>
      <c r="AL35" s="66"/>
      <c r="AM35" s="66"/>
      <c r="AN35" s="69"/>
      <c r="AO35" s="69"/>
      <c r="AP35" s="69"/>
      <c r="AQ35" s="69"/>
    </row>
    <row r="36" spans="1:43" s="70" customFormat="1" ht="11.25" customHeight="1" x14ac:dyDescent="0.15">
      <c r="A36" s="380"/>
      <c r="B36" s="410"/>
      <c r="C36" s="160" t="s">
        <v>70</v>
      </c>
      <c r="D36" s="224" t="s">
        <v>110</v>
      </c>
      <c r="E36" s="138"/>
      <c r="F36" s="139"/>
      <c r="G36" s="240">
        <v>1</v>
      </c>
      <c r="H36" s="241">
        <v>1</v>
      </c>
      <c r="I36" s="241"/>
      <c r="J36" s="241"/>
      <c r="K36" s="241"/>
      <c r="L36" s="242"/>
      <c r="M36" s="240"/>
      <c r="N36" s="241"/>
      <c r="O36" s="241"/>
      <c r="P36" s="241"/>
      <c r="Q36" s="241"/>
      <c r="R36" s="243"/>
      <c r="S36" s="226"/>
      <c r="T36" s="227"/>
      <c r="U36" s="227"/>
      <c r="V36" s="227"/>
      <c r="W36" s="227"/>
      <c r="X36" s="229"/>
      <c r="Y36" s="230"/>
      <c r="Z36" s="227"/>
      <c r="AA36" s="227"/>
      <c r="AB36" s="227"/>
      <c r="AC36" s="227"/>
      <c r="AD36" s="228"/>
      <c r="AE36" s="65">
        <f t="shared" si="8"/>
        <v>1</v>
      </c>
      <c r="AF36" s="83">
        <f t="shared" si="8"/>
        <v>1</v>
      </c>
      <c r="AG36" s="71">
        <f t="shared" si="8"/>
        <v>0</v>
      </c>
      <c r="AH36" s="66"/>
      <c r="AI36" s="66"/>
      <c r="AJ36" s="66"/>
      <c r="AK36" s="66"/>
      <c r="AL36" s="66"/>
      <c r="AM36" s="66"/>
      <c r="AN36" s="69"/>
      <c r="AO36" s="69"/>
      <c r="AP36" s="69"/>
      <c r="AQ36" s="69"/>
    </row>
    <row r="37" spans="1:43" s="68" customFormat="1" ht="11.25" customHeight="1" x14ac:dyDescent="0.15">
      <c r="A37" s="380"/>
      <c r="B37" s="410"/>
      <c r="C37" s="160" t="s">
        <v>77</v>
      </c>
      <c r="D37" s="225" t="s">
        <v>111</v>
      </c>
      <c r="E37" s="142"/>
      <c r="F37" s="143"/>
      <c r="G37" s="244">
        <v>2</v>
      </c>
      <c r="H37" s="245">
        <v>2</v>
      </c>
      <c r="I37" s="245"/>
      <c r="J37" s="245"/>
      <c r="K37" s="245"/>
      <c r="L37" s="246"/>
      <c r="M37" s="244"/>
      <c r="N37" s="245"/>
      <c r="O37" s="245"/>
      <c r="P37" s="245"/>
      <c r="Q37" s="245"/>
      <c r="R37" s="229"/>
      <c r="S37" s="230"/>
      <c r="T37" s="227"/>
      <c r="U37" s="227"/>
      <c r="V37" s="227"/>
      <c r="W37" s="227"/>
      <c r="X37" s="247"/>
      <c r="Y37" s="248"/>
      <c r="Z37" s="249"/>
      <c r="AA37" s="227"/>
      <c r="AB37" s="227"/>
      <c r="AC37" s="227"/>
      <c r="AD37" s="229"/>
      <c r="AE37" s="65">
        <f t="shared" si="8"/>
        <v>2</v>
      </c>
      <c r="AF37" s="83">
        <f t="shared" si="8"/>
        <v>2</v>
      </c>
      <c r="AG37" s="71">
        <f t="shared" si="8"/>
        <v>0</v>
      </c>
      <c r="AH37" s="73"/>
      <c r="AI37" s="73"/>
      <c r="AJ37" s="66"/>
      <c r="AK37" s="66"/>
      <c r="AL37" s="66"/>
      <c r="AM37" s="66"/>
      <c r="AN37" s="67"/>
      <c r="AO37" s="67"/>
      <c r="AP37" s="67"/>
      <c r="AQ37" s="67"/>
    </row>
    <row r="38" spans="1:43" s="128" customFormat="1" ht="11.25" customHeight="1" x14ac:dyDescent="0.15">
      <c r="A38" s="380"/>
      <c r="B38" s="411"/>
      <c r="C38" s="161"/>
      <c r="D38" s="131" t="s">
        <v>15</v>
      </c>
      <c r="E38" s="110"/>
      <c r="F38" s="98"/>
      <c r="G38" s="92">
        <f t="shared" ref="G38:AD38" si="9">SUM(G30:G37)</f>
        <v>4</v>
      </c>
      <c r="H38" s="91">
        <f t="shared" si="9"/>
        <v>4</v>
      </c>
      <c r="I38" s="91">
        <f t="shared" si="9"/>
        <v>0</v>
      </c>
      <c r="J38" s="91">
        <f t="shared" si="9"/>
        <v>2</v>
      </c>
      <c r="K38" s="91">
        <f t="shared" si="9"/>
        <v>2</v>
      </c>
      <c r="L38" s="28">
        <f t="shared" si="9"/>
        <v>0</v>
      </c>
      <c r="M38" s="92">
        <f t="shared" si="9"/>
        <v>4</v>
      </c>
      <c r="N38" s="91">
        <f t="shared" si="9"/>
        <v>4</v>
      </c>
      <c r="O38" s="91">
        <f t="shared" si="9"/>
        <v>0</v>
      </c>
      <c r="P38" s="91">
        <f t="shared" si="9"/>
        <v>4</v>
      </c>
      <c r="Q38" s="91">
        <f t="shared" si="9"/>
        <v>4</v>
      </c>
      <c r="R38" s="93">
        <f t="shared" si="9"/>
        <v>0</v>
      </c>
      <c r="S38" s="78">
        <f t="shared" si="9"/>
        <v>0</v>
      </c>
      <c r="T38" s="91">
        <f t="shared" si="9"/>
        <v>0</v>
      </c>
      <c r="U38" s="91">
        <f t="shared" si="9"/>
        <v>0</v>
      </c>
      <c r="V38" s="91">
        <f t="shared" si="9"/>
        <v>0</v>
      </c>
      <c r="W38" s="91">
        <f t="shared" si="9"/>
        <v>0</v>
      </c>
      <c r="X38" s="93">
        <f t="shared" si="9"/>
        <v>0</v>
      </c>
      <c r="Y38" s="78">
        <f t="shared" si="9"/>
        <v>0</v>
      </c>
      <c r="Z38" s="91">
        <f t="shared" si="9"/>
        <v>0</v>
      </c>
      <c r="AA38" s="91">
        <f t="shared" si="9"/>
        <v>0</v>
      </c>
      <c r="AB38" s="91">
        <f>SUM(AB30:AB37)</f>
        <v>0</v>
      </c>
      <c r="AC38" s="91">
        <f t="shared" si="9"/>
        <v>0</v>
      </c>
      <c r="AD38" s="91">
        <f t="shared" si="9"/>
        <v>0</v>
      </c>
      <c r="AE38" s="92">
        <f>G38+J38+M38+P38+S38+V38+Y38+AB38</f>
        <v>14</v>
      </c>
      <c r="AF38" s="91">
        <f>H38+K38+N38+Q38+T38+W38+Z38+AC38</f>
        <v>14</v>
      </c>
      <c r="AG38" s="22">
        <f>I38+L38+O38+R38+U38+X38+AA38+AD38</f>
        <v>0</v>
      </c>
      <c r="AH38" s="117"/>
      <c r="AI38" s="117"/>
      <c r="AJ38" s="117"/>
      <c r="AK38" s="117"/>
      <c r="AL38" s="117"/>
      <c r="AM38" s="117"/>
      <c r="AN38" s="7"/>
      <c r="AO38" s="7"/>
      <c r="AP38" s="7"/>
      <c r="AQ38" s="7"/>
    </row>
    <row r="39" spans="1:43" s="128" customFormat="1" ht="11.25" customHeight="1" x14ac:dyDescent="0.15">
      <c r="A39" s="380"/>
      <c r="B39" s="130"/>
      <c r="C39" s="159" t="s">
        <v>74</v>
      </c>
      <c r="D39" s="251" t="s">
        <v>56</v>
      </c>
      <c r="E39" s="144"/>
      <c r="F39" s="145"/>
      <c r="G39" s="270">
        <v>2</v>
      </c>
      <c r="H39" s="271">
        <v>2</v>
      </c>
      <c r="I39" s="255"/>
      <c r="J39" s="255"/>
      <c r="K39" s="255"/>
      <c r="L39" s="256"/>
      <c r="M39" s="257"/>
      <c r="N39" s="259"/>
      <c r="O39" s="255"/>
      <c r="P39" s="255"/>
      <c r="Q39" s="255"/>
      <c r="R39" s="258"/>
      <c r="S39" s="259"/>
      <c r="T39" s="255"/>
      <c r="U39" s="255"/>
      <c r="V39" s="255"/>
      <c r="W39" s="255"/>
      <c r="X39" s="258"/>
      <c r="Y39" s="259"/>
      <c r="Z39" s="255"/>
      <c r="AA39" s="255"/>
      <c r="AB39" s="255"/>
      <c r="AC39" s="255"/>
      <c r="AD39" s="256"/>
      <c r="AE39" s="104">
        <f t="shared" ref="AE39:AG55" si="10">G39+J39+M39+P39+S39+V39+Y39+AB39</f>
        <v>2</v>
      </c>
      <c r="AF39" s="103">
        <f t="shared" si="10"/>
        <v>2</v>
      </c>
      <c r="AG39" s="20">
        <f t="shared" si="10"/>
        <v>0</v>
      </c>
      <c r="AH39" s="117"/>
      <c r="AI39" s="117"/>
      <c r="AJ39" s="117"/>
      <c r="AK39" s="117"/>
      <c r="AL39" s="117"/>
      <c r="AM39" s="117"/>
      <c r="AN39" s="7"/>
      <c r="AO39" s="7"/>
      <c r="AP39" s="7"/>
      <c r="AQ39" s="7"/>
    </row>
    <row r="40" spans="1:43" s="68" customFormat="1" ht="11.25" customHeight="1" x14ac:dyDescent="0.15">
      <c r="A40" s="380"/>
      <c r="B40" s="410" t="s">
        <v>21</v>
      </c>
      <c r="C40" s="160" t="s">
        <v>72</v>
      </c>
      <c r="D40" s="252" t="s">
        <v>112</v>
      </c>
      <c r="E40" s="146"/>
      <c r="F40" s="147"/>
      <c r="G40" s="272"/>
      <c r="H40" s="273"/>
      <c r="I40" s="273"/>
      <c r="J40" s="273">
        <v>2</v>
      </c>
      <c r="K40" s="273">
        <v>2</v>
      </c>
      <c r="L40" s="274"/>
      <c r="M40" s="272"/>
      <c r="N40" s="275"/>
      <c r="O40" s="273"/>
      <c r="P40" s="273"/>
      <c r="Q40" s="273"/>
      <c r="R40" s="276"/>
      <c r="S40" s="273"/>
      <c r="T40" s="273"/>
      <c r="U40" s="273"/>
      <c r="V40" s="273"/>
      <c r="W40" s="273"/>
      <c r="X40" s="276"/>
      <c r="Y40" s="275"/>
      <c r="Z40" s="273"/>
      <c r="AA40" s="273"/>
      <c r="AB40" s="273"/>
      <c r="AC40" s="273"/>
      <c r="AD40" s="274"/>
      <c r="AE40" s="65">
        <f t="shared" si="10"/>
        <v>2</v>
      </c>
      <c r="AF40" s="83">
        <f t="shared" si="10"/>
        <v>2</v>
      </c>
      <c r="AG40" s="71">
        <f t="shared" si="10"/>
        <v>0</v>
      </c>
      <c r="AH40" s="66"/>
      <c r="AI40" s="66"/>
      <c r="AJ40" s="66"/>
      <c r="AK40" s="66"/>
      <c r="AL40" s="66"/>
      <c r="AM40" s="66"/>
      <c r="AN40" s="67"/>
      <c r="AO40" s="67"/>
      <c r="AP40" s="67"/>
      <c r="AQ40" s="67"/>
    </row>
    <row r="41" spans="1:43" s="68" customFormat="1" ht="11.25" customHeight="1" x14ac:dyDescent="0.15">
      <c r="A41" s="380"/>
      <c r="B41" s="410"/>
      <c r="C41" s="160" t="s">
        <v>76</v>
      </c>
      <c r="D41" s="252" t="s">
        <v>113</v>
      </c>
      <c r="E41" s="146"/>
      <c r="F41" s="147" t="s">
        <v>67</v>
      </c>
      <c r="G41" s="272"/>
      <c r="H41" s="273"/>
      <c r="I41" s="273"/>
      <c r="J41" s="273"/>
      <c r="K41" s="273"/>
      <c r="L41" s="274"/>
      <c r="M41" s="272">
        <v>2</v>
      </c>
      <c r="N41" s="275">
        <v>2</v>
      </c>
      <c r="O41" s="273"/>
      <c r="P41" s="273"/>
      <c r="Q41" s="273"/>
      <c r="R41" s="276"/>
      <c r="S41" s="273"/>
      <c r="T41" s="273"/>
      <c r="U41" s="273"/>
      <c r="V41" s="273"/>
      <c r="W41" s="273"/>
      <c r="X41" s="276"/>
      <c r="Y41" s="275"/>
      <c r="Z41" s="273"/>
      <c r="AA41" s="273"/>
      <c r="AB41" s="273"/>
      <c r="AC41" s="273"/>
      <c r="AD41" s="274"/>
      <c r="AE41" s="65">
        <f t="shared" si="10"/>
        <v>2</v>
      </c>
      <c r="AF41" s="83">
        <f t="shared" si="10"/>
        <v>2</v>
      </c>
      <c r="AG41" s="71">
        <f t="shared" si="10"/>
        <v>0</v>
      </c>
      <c r="AH41" s="66"/>
      <c r="AI41" s="66"/>
      <c r="AJ41" s="66"/>
      <c r="AK41" s="66"/>
      <c r="AL41" s="66"/>
      <c r="AM41" s="66"/>
      <c r="AN41" s="67"/>
      <c r="AO41" s="67"/>
      <c r="AP41" s="67"/>
      <c r="AQ41" s="67"/>
    </row>
    <row r="42" spans="1:43" s="68" customFormat="1" ht="11.25" customHeight="1" x14ac:dyDescent="0.15">
      <c r="A42" s="380"/>
      <c r="B42" s="410"/>
      <c r="C42" s="160" t="s">
        <v>72</v>
      </c>
      <c r="D42" s="252" t="s">
        <v>114</v>
      </c>
      <c r="E42" s="146"/>
      <c r="F42" s="147"/>
      <c r="G42" s="272"/>
      <c r="H42" s="273"/>
      <c r="I42" s="273"/>
      <c r="J42" s="273"/>
      <c r="K42" s="273"/>
      <c r="L42" s="274"/>
      <c r="M42" s="272">
        <v>1</v>
      </c>
      <c r="N42" s="275">
        <v>1</v>
      </c>
      <c r="O42" s="273"/>
      <c r="P42" s="273"/>
      <c r="Q42" s="273"/>
      <c r="R42" s="276"/>
      <c r="S42" s="273"/>
      <c r="T42" s="273"/>
      <c r="U42" s="273"/>
      <c r="V42" s="273"/>
      <c r="W42" s="273"/>
      <c r="X42" s="276"/>
      <c r="Y42" s="275"/>
      <c r="Z42" s="273"/>
      <c r="AA42" s="273"/>
      <c r="AB42" s="273"/>
      <c r="AC42" s="273"/>
      <c r="AD42" s="274"/>
      <c r="AE42" s="65">
        <f t="shared" si="10"/>
        <v>1</v>
      </c>
      <c r="AF42" s="83">
        <f t="shared" si="10"/>
        <v>1</v>
      </c>
      <c r="AG42" s="71">
        <f t="shared" si="10"/>
        <v>0</v>
      </c>
      <c r="AH42" s="66"/>
      <c r="AI42" s="66"/>
      <c r="AJ42" s="66"/>
      <c r="AK42" s="66"/>
      <c r="AL42" s="66"/>
      <c r="AM42" s="66"/>
      <c r="AN42" s="67"/>
      <c r="AO42" s="67"/>
      <c r="AP42" s="67"/>
      <c r="AQ42" s="67"/>
    </row>
    <row r="43" spans="1:43" s="68" customFormat="1" ht="11.25" customHeight="1" x14ac:dyDescent="0.15">
      <c r="A43" s="380"/>
      <c r="B43" s="410"/>
      <c r="C43" s="160" t="s">
        <v>70</v>
      </c>
      <c r="D43" s="250" t="s">
        <v>22</v>
      </c>
      <c r="E43" s="142"/>
      <c r="F43" s="143"/>
      <c r="G43" s="264"/>
      <c r="H43" s="265"/>
      <c r="I43" s="265"/>
      <c r="J43" s="265"/>
      <c r="K43" s="265"/>
      <c r="L43" s="266"/>
      <c r="M43" s="264">
        <v>1</v>
      </c>
      <c r="N43" s="265">
        <v>1</v>
      </c>
      <c r="O43" s="265"/>
      <c r="P43" s="265"/>
      <c r="Q43" s="265"/>
      <c r="R43" s="262"/>
      <c r="S43" s="260"/>
      <c r="T43" s="260"/>
      <c r="U43" s="260"/>
      <c r="V43" s="260"/>
      <c r="W43" s="260"/>
      <c r="X43" s="267"/>
      <c r="Y43" s="268"/>
      <c r="Z43" s="269"/>
      <c r="AA43" s="269"/>
      <c r="AB43" s="269"/>
      <c r="AC43" s="269"/>
      <c r="AD43" s="261"/>
      <c r="AE43" s="65">
        <f t="shared" si="10"/>
        <v>1</v>
      </c>
      <c r="AF43" s="83">
        <f t="shared" si="10"/>
        <v>1</v>
      </c>
      <c r="AG43" s="71">
        <f t="shared" si="10"/>
        <v>0</v>
      </c>
      <c r="AH43" s="73"/>
      <c r="AI43" s="73"/>
      <c r="AJ43" s="73"/>
      <c r="AK43" s="73"/>
      <c r="AL43" s="73"/>
      <c r="AM43" s="66"/>
      <c r="AN43" s="67"/>
      <c r="AO43" s="67"/>
      <c r="AP43" s="67"/>
      <c r="AQ43" s="67"/>
    </row>
    <row r="44" spans="1:43" s="68" customFormat="1" ht="11.25" customHeight="1" x14ac:dyDescent="0.15">
      <c r="A44" s="380"/>
      <c r="B44" s="410"/>
      <c r="C44" s="160" t="s">
        <v>70</v>
      </c>
      <c r="D44" s="253" t="s">
        <v>115</v>
      </c>
      <c r="E44" s="142"/>
      <c r="F44" s="143"/>
      <c r="G44" s="264"/>
      <c r="H44" s="265"/>
      <c r="I44" s="265"/>
      <c r="J44" s="265"/>
      <c r="K44" s="265"/>
      <c r="L44" s="266"/>
      <c r="M44" s="264"/>
      <c r="N44" s="265"/>
      <c r="O44" s="265"/>
      <c r="P44" s="265">
        <v>2</v>
      </c>
      <c r="Q44" s="265">
        <v>2</v>
      </c>
      <c r="R44" s="262"/>
      <c r="S44" s="263"/>
      <c r="T44" s="260"/>
      <c r="U44" s="260"/>
      <c r="V44" s="260"/>
      <c r="W44" s="260"/>
      <c r="X44" s="267"/>
      <c r="Y44" s="268"/>
      <c r="Z44" s="269"/>
      <c r="AA44" s="269"/>
      <c r="AB44" s="269"/>
      <c r="AC44" s="269"/>
      <c r="AD44" s="261"/>
      <c r="AE44" s="65">
        <f t="shared" si="10"/>
        <v>2</v>
      </c>
      <c r="AF44" s="83">
        <f t="shared" si="10"/>
        <v>2</v>
      </c>
      <c r="AG44" s="71">
        <f t="shared" si="10"/>
        <v>0</v>
      </c>
      <c r="AH44" s="73"/>
      <c r="AI44" s="73"/>
      <c r="AJ44" s="73"/>
      <c r="AK44" s="73"/>
      <c r="AL44" s="73"/>
      <c r="AM44" s="66"/>
      <c r="AN44" s="67"/>
      <c r="AO44" s="67"/>
      <c r="AP44" s="67"/>
      <c r="AQ44" s="67"/>
    </row>
    <row r="45" spans="1:43" s="68" customFormat="1" ht="11.25" customHeight="1" x14ac:dyDescent="0.15">
      <c r="A45" s="380"/>
      <c r="B45" s="410"/>
      <c r="C45" s="160" t="s">
        <v>70</v>
      </c>
      <c r="D45" s="253" t="s">
        <v>116</v>
      </c>
      <c r="E45" s="142"/>
      <c r="F45" s="143"/>
      <c r="G45" s="264"/>
      <c r="H45" s="265"/>
      <c r="I45" s="265"/>
      <c r="J45" s="265"/>
      <c r="K45" s="265"/>
      <c r="L45" s="266"/>
      <c r="M45" s="264"/>
      <c r="N45" s="265"/>
      <c r="O45" s="265"/>
      <c r="P45" s="265">
        <v>1</v>
      </c>
      <c r="Q45" s="265">
        <v>1</v>
      </c>
      <c r="R45" s="262"/>
      <c r="S45" s="263"/>
      <c r="T45" s="260"/>
      <c r="U45" s="260"/>
      <c r="V45" s="260"/>
      <c r="W45" s="260"/>
      <c r="X45" s="267"/>
      <c r="Y45" s="268"/>
      <c r="Z45" s="269"/>
      <c r="AA45" s="269"/>
      <c r="AB45" s="269"/>
      <c r="AC45" s="269"/>
      <c r="AD45" s="261"/>
      <c r="AE45" s="65">
        <f t="shared" si="10"/>
        <v>1</v>
      </c>
      <c r="AF45" s="83">
        <f t="shared" si="10"/>
        <v>1</v>
      </c>
      <c r="AG45" s="71">
        <f t="shared" si="10"/>
        <v>0</v>
      </c>
      <c r="AH45" s="73"/>
      <c r="AI45" s="73"/>
      <c r="AJ45" s="73"/>
      <c r="AK45" s="73"/>
      <c r="AL45" s="73"/>
      <c r="AM45" s="66"/>
      <c r="AN45" s="67"/>
      <c r="AO45" s="67"/>
      <c r="AP45" s="67"/>
      <c r="AQ45" s="67"/>
    </row>
    <row r="46" spans="1:43" s="68" customFormat="1" ht="11.25" customHeight="1" x14ac:dyDescent="0.15">
      <c r="A46" s="380"/>
      <c r="B46" s="410"/>
      <c r="C46" s="160" t="s">
        <v>77</v>
      </c>
      <c r="D46" s="254" t="s">
        <v>117</v>
      </c>
      <c r="E46" s="142"/>
      <c r="F46" s="143"/>
      <c r="G46" s="264"/>
      <c r="H46" s="265"/>
      <c r="I46" s="265"/>
      <c r="J46" s="265">
        <v>2</v>
      </c>
      <c r="K46" s="265">
        <v>2</v>
      </c>
      <c r="L46" s="266"/>
      <c r="M46" s="264"/>
      <c r="N46" s="265"/>
      <c r="O46" s="265"/>
      <c r="P46" s="265"/>
      <c r="Q46" s="265"/>
      <c r="R46" s="262"/>
      <c r="S46" s="263"/>
      <c r="T46" s="260"/>
      <c r="U46" s="260"/>
      <c r="V46" s="260"/>
      <c r="W46" s="260"/>
      <c r="X46" s="267"/>
      <c r="Y46" s="268"/>
      <c r="Z46" s="269"/>
      <c r="AA46" s="269"/>
      <c r="AB46" s="269"/>
      <c r="AC46" s="269"/>
      <c r="AD46" s="261"/>
      <c r="AE46" s="65">
        <f t="shared" si="10"/>
        <v>2</v>
      </c>
      <c r="AF46" s="83">
        <f t="shared" si="10"/>
        <v>2</v>
      </c>
      <c r="AG46" s="71">
        <f t="shared" si="10"/>
        <v>0</v>
      </c>
      <c r="AH46" s="73"/>
      <c r="AI46" s="73"/>
      <c r="AJ46" s="73"/>
      <c r="AK46" s="73"/>
      <c r="AL46" s="73"/>
      <c r="AM46" s="66"/>
      <c r="AN46" s="67"/>
      <c r="AO46" s="67"/>
      <c r="AP46" s="67"/>
      <c r="AQ46" s="67"/>
    </row>
    <row r="47" spans="1:43" s="128" customFormat="1" ht="11.25" customHeight="1" x14ac:dyDescent="0.15">
      <c r="A47" s="380"/>
      <c r="B47" s="411"/>
      <c r="C47" s="161"/>
      <c r="D47" s="131" t="s">
        <v>15</v>
      </c>
      <c r="E47" s="110"/>
      <c r="F47" s="111"/>
      <c r="G47" s="78">
        <f t="shared" ref="G47:Q47" si="11">SUM(G39:G46)</f>
        <v>2</v>
      </c>
      <c r="H47" s="91">
        <f t="shared" si="11"/>
        <v>2</v>
      </c>
      <c r="I47" s="91">
        <f t="shared" si="11"/>
        <v>0</v>
      </c>
      <c r="J47" s="91">
        <f t="shared" si="11"/>
        <v>4</v>
      </c>
      <c r="K47" s="91">
        <f t="shared" si="11"/>
        <v>4</v>
      </c>
      <c r="L47" s="28">
        <f t="shared" si="11"/>
        <v>0</v>
      </c>
      <c r="M47" s="92">
        <f t="shared" si="11"/>
        <v>4</v>
      </c>
      <c r="N47" s="91">
        <f t="shared" si="11"/>
        <v>4</v>
      </c>
      <c r="O47" s="91">
        <f t="shared" si="11"/>
        <v>0</v>
      </c>
      <c r="P47" s="91">
        <f t="shared" si="11"/>
        <v>3</v>
      </c>
      <c r="Q47" s="91">
        <f t="shared" si="11"/>
        <v>3</v>
      </c>
      <c r="R47" s="93">
        <f>SUM(R39:R46)</f>
        <v>0</v>
      </c>
      <c r="S47" s="78">
        <f>SUM(S39:S46)</f>
        <v>0</v>
      </c>
      <c r="T47" s="91">
        <f>SUM(T39:T46)</f>
        <v>0</v>
      </c>
      <c r="U47" s="91">
        <f t="shared" ref="U47:W47" si="12">SUM(U39:U46)</f>
        <v>0</v>
      </c>
      <c r="V47" s="91">
        <f t="shared" si="12"/>
        <v>0</v>
      </c>
      <c r="W47" s="91">
        <f t="shared" si="12"/>
        <v>0</v>
      </c>
      <c r="X47" s="93">
        <f>SUM(X39:X46)</f>
        <v>0</v>
      </c>
      <c r="Y47" s="78">
        <f>SUM(Y39:Y46)</f>
        <v>0</v>
      </c>
      <c r="Z47" s="91">
        <f>SUM(Z39:Z46)</f>
        <v>0</v>
      </c>
      <c r="AA47" s="91">
        <f t="shared" ref="AA47:AC47" si="13">SUM(AA39:AA46)</f>
        <v>0</v>
      </c>
      <c r="AB47" s="91">
        <f>SUM(AB39:AB46)</f>
        <v>0</v>
      </c>
      <c r="AC47" s="91">
        <f t="shared" si="13"/>
        <v>0</v>
      </c>
      <c r="AD47" s="91">
        <f>SUM(AD39:AD46)</f>
        <v>0</v>
      </c>
      <c r="AE47" s="92">
        <f>G47+J47+M47+P47+S47+V47+Y47+AB47</f>
        <v>13</v>
      </c>
      <c r="AF47" s="91">
        <f t="shared" si="10"/>
        <v>13</v>
      </c>
      <c r="AG47" s="22">
        <f>I47+L47+O47+R47+U47+X47+AA47+AD47</f>
        <v>0</v>
      </c>
      <c r="AH47" s="117"/>
      <c r="AI47" s="117"/>
      <c r="AJ47" s="117"/>
      <c r="AK47" s="117"/>
      <c r="AL47" s="117"/>
      <c r="AM47" s="117"/>
      <c r="AN47" s="7"/>
      <c r="AO47" s="7"/>
      <c r="AP47" s="7"/>
      <c r="AQ47" s="7"/>
    </row>
    <row r="48" spans="1:43" s="12" customFormat="1" ht="11.25" customHeight="1" x14ac:dyDescent="0.15">
      <c r="A48" s="381"/>
      <c r="B48" s="369" t="s">
        <v>23</v>
      </c>
      <c r="C48" s="412"/>
      <c r="D48" s="395"/>
      <c r="E48" s="112"/>
      <c r="F48" s="99"/>
      <c r="G48" s="79">
        <f t="shared" ref="G48:R48" si="14">G38+G47</f>
        <v>6</v>
      </c>
      <c r="H48" s="87">
        <f t="shared" si="14"/>
        <v>6</v>
      </c>
      <c r="I48" s="87">
        <f t="shared" si="14"/>
        <v>0</v>
      </c>
      <c r="J48" s="87">
        <f t="shared" si="14"/>
        <v>6</v>
      </c>
      <c r="K48" s="87">
        <f t="shared" si="14"/>
        <v>6</v>
      </c>
      <c r="L48" s="23">
        <f t="shared" si="14"/>
        <v>0</v>
      </c>
      <c r="M48" s="79">
        <f t="shared" si="14"/>
        <v>8</v>
      </c>
      <c r="N48" s="87">
        <f t="shared" si="14"/>
        <v>8</v>
      </c>
      <c r="O48" s="87">
        <f t="shared" si="14"/>
        <v>0</v>
      </c>
      <c r="P48" s="87">
        <f t="shared" si="14"/>
        <v>7</v>
      </c>
      <c r="Q48" s="87">
        <f t="shared" si="14"/>
        <v>7</v>
      </c>
      <c r="R48" s="101">
        <f t="shared" si="14"/>
        <v>0</v>
      </c>
      <c r="S48" s="86">
        <f t="shared" ref="S48:X48" si="15">S47+S38</f>
        <v>0</v>
      </c>
      <c r="T48" s="87">
        <f t="shared" si="15"/>
        <v>0</v>
      </c>
      <c r="U48" s="87">
        <f t="shared" si="15"/>
        <v>0</v>
      </c>
      <c r="V48" s="87">
        <f t="shared" si="15"/>
        <v>0</v>
      </c>
      <c r="W48" s="87">
        <f t="shared" si="15"/>
        <v>0</v>
      </c>
      <c r="X48" s="101">
        <f t="shared" si="15"/>
        <v>0</v>
      </c>
      <c r="Y48" s="86">
        <f>Y47+Y38</f>
        <v>0</v>
      </c>
      <c r="Z48" s="87">
        <f>Z47+Z38</f>
        <v>0</v>
      </c>
      <c r="AA48" s="87">
        <f>AA47+AA38</f>
        <v>0</v>
      </c>
      <c r="AB48" s="87">
        <f>AB38+AB47</f>
        <v>0</v>
      </c>
      <c r="AC48" s="87">
        <f>AC47+AC38</f>
        <v>0</v>
      </c>
      <c r="AD48" s="23">
        <f>AD47+AD38</f>
        <v>0</v>
      </c>
      <c r="AE48" s="79">
        <f>G48+J48+M48+P48+S48+V48+Y48+AB48</f>
        <v>27</v>
      </c>
      <c r="AF48" s="87">
        <f>H48+K48+N48+Q48+T48+W48+Z48+AC48</f>
        <v>27</v>
      </c>
      <c r="AG48" s="25">
        <f t="shared" si="10"/>
        <v>0</v>
      </c>
      <c r="AH48" s="9"/>
      <c r="AI48" s="9"/>
      <c r="AJ48" s="9"/>
      <c r="AK48" s="9"/>
      <c r="AL48" s="9"/>
      <c r="AM48" s="9"/>
      <c r="AN48" s="11"/>
      <c r="AO48" s="11"/>
      <c r="AP48" s="11"/>
      <c r="AQ48" s="11"/>
    </row>
    <row r="49" spans="1:43" s="68" customFormat="1" ht="11.25" customHeight="1" x14ac:dyDescent="0.15">
      <c r="A49" s="379" t="s">
        <v>24</v>
      </c>
      <c r="B49" s="423" t="s">
        <v>25</v>
      </c>
      <c r="C49" s="162" t="s">
        <v>78</v>
      </c>
      <c r="D49" s="277" t="s">
        <v>118</v>
      </c>
      <c r="E49" s="148"/>
      <c r="F49" s="149"/>
      <c r="G49" s="287">
        <v>2</v>
      </c>
      <c r="H49" s="288">
        <v>2</v>
      </c>
      <c r="I49" s="288"/>
      <c r="J49" s="288"/>
      <c r="K49" s="288"/>
      <c r="L49" s="289"/>
      <c r="M49" s="287"/>
      <c r="N49" s="288"/>
      <c r="O49" s="288"/>
      <c r="P49" s="288"/>
      <c r="Q49" s="288"/>
      <c r="R49" s="290"/>
      <c r="S49" s="288"/>
      <c r="T49" s="288"/>
      <c r="U49" s="288"/>
      <c r="V49" s="288"/>
      <c r="W49" s="288"/>
      <c r="X49" s="289"/>
      <c r="Y49" s="287"/>
      <c r="Z49" s="288"/>
      <c r="AA49" s="288"/>
      <c r="AB49" s="288"/>
      <c r="AC49" s="288"/>
      <c r="AD49" s="290"/>
      <c r="AE49" s="74">
        <f>G49+J49+M49+P49+S49+V49+Y49+AB49</f>
        <v>2</v>
      </c>
      <c r="AF49" s="82">
        <f t="shared" si="10"/>
        <v>2</v>
      </c>
      <c r="AG49" s="75">
        <f t="shared" si="10"/>
        <v>0</v>
      </c>
      <c r="AH49" s="67"/>
      <c r="AI49" s="67"/>
      <c r="AJ49" s="67"/>
      <c r="AK49" s="66"/>
      <c r="AL49" s="66"/>
      <c r="AM49" s="66"/>
      <c r="AN49" s="67"/>
      <c r="AO49" s="67"/>
      <c r="AP49" s="67"/>
      <c r="AQ49" s="67"/>
    </row>
    <row r="50" spans="1:43" s="68" customFormat="1" ht="11.25" customHeight="1" x14ac:dyDescent="0.15">
      <c r="A50" s="380"/>
      <c r="B50" s="424"/>
      <c r="C50" s="163" t="s">
        <v>76</v>
      </c>
      <c r="D50" s="278" t="s">
        <v>119</v>
      </c>
      <c r="E50" s="150"/>
      <c r="F50" s="151"/>
      <c r="G50" s="291"/>
      <c r="H50" s="292"/>
      <c r="I50" s="292"/>
      <c r="J50" s="292">
        <v>2</v>
      </c>
      <c r="K50" s="292">
        <v>2</v>
      </c>
      <c r="L50" s="293"/>
      <c r="M50" s="291">
        <v>2</v>
      </c>
      <c r="N50" s="292">
        <v>2</v>
      </c>
      <c r="O50" s="292"/>
      <c r="P50" s="292"/>
      <c r="Q50" s="292"/>
      <c r="R50" s="294"/>
      <c r="S50" s="292"/>
      <c r="T50" s="292"/>
      <c r="U50" s="292"/>
      <c r="V50" s="292"/>
      <c r="W50" s="292"/>
      <c r="X50" s="293"/>
      <c r="Y50" s="291"/>
      <c r="Z50" s="292"/>
      <c r="AA50" s="292"/>
      <c r="AB50" s="292"/>
      <c r="AC50" s="292"/>
      <c r="AD50" s="294"/>
      <c r="AE50" s="76">
        <f>G50+J50+M50+P50+S50+V50+Y50+AB50</f>
        <v>4</v>
      </c>
      <c r="AF50" s="83">
        <f t="shared" si="10"/>
        <v>4</v>
      </c>
      <c r="AG50" s="77">
        <f t="shared" si="10"/>
        <v>0</v>
      </c>
      <c r="AH50" s="66"/>
      <c r="AI50" s="66"/>
      <c r="AJ50" s="66"/>
      <c r="AK50" s="66"/>
      <c r="AL50" s="66"/>
      <c r="AM50" s="66"/>
      <c r="AN50" s="67"/>
      <c r="AO50" s="67"/>
      <c r="AP50" s="67"/>
      <c r="AQ50" s="67"/>
    </row>
    <row r="51" spans="1:43" s="68" customFormat="1" ht="11.25" customHeight="1" x14ac:dyDescent="0.15">
      <c r="A51" s="380"/>
      <c r="B51" s="424"/>
      <c r="C51" s="163" t="s">
        <v>76</v>
      </c>
      <c r="D51" s="278" t="s">
        <v>120</v>
      </c>
      <c r="E51" s="150"/>
      <c r="F51" s="151"/>
      <c r="G51" s="291"/>
      <c r="H51" s="292"/>
      <c r="I51" s="292"/>
      <c r="J51" s="292">
        <v>1</v>
      </c>
      <c r="K51" s="292"/>
      <c r="L51" s="293">
        <v>2</v>
      </c>
      <c r="M51" s="291">
        <v>2</v>
      </c>
      <c r="N51" s="292"/>
      <c r="O51" s="292">
        <v>4</v>
      </c>
      <c r="P51" s="292"/>
      <c r="Q51" s="292"/>
      <c r="R51" s="294"/>
      <c r="S51" s="292"/>
      <c r="T51" s="292"/>
      <c r="U51" s="292"/>
      <c r="V51" s="292"/>
      <c r="W51" s="292"/>
      <c r="X51" s="293"/>
      <c r="Y51" s="291"/>
      <c r="Z51" s="292"/>
      <c r="AA51" s="292"/>
      <c r="AB51" s="292"/>
      <c r="AC51" s="292"/>
      <c r="AD51" s="294"/>
      <c r="AE51" s="76">
        <f t="shared" ref="AE51:AG71" si="16">G51+J51+M51+P51+S51+V51+Y51+AB51</f>
        <v>3</v>
      </c>
      <c r="AF51" s="83">
        <f t="shared" si="10"/>
        <v>0</v>
      </c>
      <c r="AG51" s="77">
        <f t="shared" si="10"/>
        <v>6</v>
      </c>
      <c r="AH51" s="66"/>
      <c r="AI51" s="66"/>
      <c r="AJ51" s="66"/>
      <c r="AK51" s="66"/>
      <c r="AL51" s="66"/>
      <c r="AM51" s="66"/>
      <c r="AN51" s="67"/>
      <c r="AO51" s="67"/>
      <c r="AP51" s="67"/>
      <c r="AQ51" s="67"/>
    </row>
    <row r="52" spans="1:43" s="68" customFormat="1" ht="11.25" customHeight="1" x14ac:dyDescent="0.15">
      <c r="A52" s="380"/>
      <c r="B52" s="424"/>
      <c r="C52" s="163" t="s">
        <v>76</v>
      </c>
      <c r="D52" s="278" t="s">
        <v>121</v>
      </c>
      <c r="E52" s="150"/>
      <c r="F52" s="151"/>
      <c r="G52" s="291"/>
      <c r="H52" s="292"/>
      <c r="I52" s="292"/>
      <c r="J52" s="292"/>
      <c r="K52" s="292"/>
      <c r="L52" s="293"/>
      <c r="M52" s="291"/>
      <c r="N52" s="292"/>
      <c r="O52" s="292"/>
      <c r="P52" s="292">
        <v>1</v>
      </c>
      <c r="Q52" s="292">
        <v>1</v>
      </c>
      <c r="R52" s="294"/>
      <c r="S52" s="292"/>
      <c r="T52" s="292"/>
      <c r="U52" s="292"/>
      <c r="V52" s="292"/>
      <c r="W52" s="292"/>
      <c r="X52" s="293"/>
      <c r="Y52" s="291"/>
      <c r="Z52" s="292"/>
      <c r="AA52" s="292"/>
      <c r="AB52" s="292"/>
      <c r="AC52" s="292"/>
      <c r="AD52" s="294"/>
      <c r="AE52" s="76">
        <f t="shared" si="16"/>
        <v>1</v>
      </c>
      <c r="AF52" s="83">
        <f t="shared" si="10"/>
        <v>1</v>
      </c>
      <c r="AG52" s="77">
        <f t="shared" si="10"/>
        <v>0</v>
      </c>
      <c r="AH52" s="66"/>
      <c r="AI52" s="66"/>
      <c r="AJ52" s="66"/>
      <c r="AK52" s="66"/>
      <c r="AL52" s="66"/>
      <c r="AM52" s="66"/>
      <c r="AN52" s="67"/>
      <c r="AO52" s="67"/>
      <c r="AP52" s="67"/>
      <c r="AQ52" s="67"/>
    </row>
    <row r="53" spans="1:43" s="68" customFormat="1" ht="11.25" customHeight="1" x14ac:dyDescent="0.15">
      <c r="A53" s="380"/>
      <c r="B53" s="424"/>
      <c r="C53" s="163" t="s">
        <v>76</v>
      </c>
      <c r="D53" s="278" t="s">
        <v>122</v>
      </c>
      <c r="E53" s="150"/>
      <c r="F53" s="151"/>
      <c r="G53" s="291"/>
      <c r="H53" s="292"/>
      <c r="I53" s="292"/>
      <c r="J53" s="292"/>
      <c r="K53" s="292"/>
      <c r="L53" s="293"/>
      <c r="M53" s="291"/>
      <c r="N53" s="292"/>
      <c r="O53" s="292"/>
      <c r="P53" s="292">
        <v>1</v>
      </c>
      <c r="Q53" s="292"/>
      <c r="R53" s="294">
        <v>2</v>
      </c>
      <c r="S53" s="295"/>
      <c r="T53" s="292"/>
      <c r="U53" s="292"/>
      <c r="V53" s="292"/>
      <c r="W53" s="292"/>
      <c r="X53" s="293"/>
      <c r="Y53" s="291"/>
      <c r="Z53" s="292"/>
      <c r="AA53" s="292"/>
      <c r="AB53" s="292"/>
      <c r="AC53" s="292"/>
      <c r="AD53" s="293"/>
      <c r="AE53" s="76">
        <f t="shared" si="16"/>
        <v>1</v>
      </c>
      <c r="AF53" s="83">
        <f t="shared" si="10"/>
        <v>0</v>
      </c>
      <c r="AG53" s="77">
        <f t="shared" si="10"/>
        <v>2</v>
      </c>
      <c r="AH53" s="66"/>
      <c r="AI53" s="66"/>
      <c r="AJ53" s="66"/>
      <c r="AK53" s="66"/>
      <c r="AL53" s="66"/>
      <c r="AM53" s="66"/>
      <c r="AN53" s="67"/>
      <c r="AO53" s="67"/>
      <c r="AP53" s="67"/>
      <c r="AQ53" s="67"/>
    </row>
    <row r="54" spans="1:43" s="68" customFormat="1" ht="11.25" customHeight="1" x14ac:dyDescent="0.15">
      <c r="A54" s="380"/>
      <c r="B54" s="424"/>
      <c r="C54" s="163" t="s">
        <v>76</v>
      </c>
      <c r="D54" s="279" t="s">
        <v>123</v>
      </c>
      <c r="E54" s="146"/>
      <c r="F54" s="147"/>
      <c r="G54" s="282"/>
      <c r="H54" s="283"/>
      <c r="I54" s="283"/>
      <c r="J54" s="283"/>
      <c r="K54" s="283"/>
      <c r="L54" s="284"/>
      <c r="M54" s="282"/>
      <c r="N54" s="283"/>
      <c r="O54" s="283"/>
      <c r="P54" s="283"/>
      <c r="Q54" s="283"/>
      <c r="R54" s="286"/>
      <c r="S54" s="285">
        <v>1</v>
      </c>
      <c r="T54" s="283"/>
      <c r="U54" s="283">
        <v>2</v>
      </c>
      <c r="V54" s="283">
        <v>1</v>
      </c>
      <c r="W54" s="283"/>
      <c r="X54" s="284">
        <v>2</v>
      </c>
      <c r="Y54" s="282"/>
      <c r="Z54" s="283"/>
      <c r="AA54" s="283"/>
      <c r="AB54" s="283"/>
      <c r="AC54" s="283"/>
      <c r="AD54" s="284"/>
      <c r="AE54" s="76">
        <f t="shared" si="16"/>
        <v>2</v>
      </c>
      <c r="AF54" s="83">
        <f t="shared" si="10"/>
        <v>0</v>
      </c>
      <c r="AG54" s="77">
        <f t="shared" si="10"/>
        <v>4</v>
      </c>
      <c r="AH54" s="66"/>
      <c r="AI54" s="66"/>
      <c r="AJ54" s="66"/>
      <c r="AK54" s="66"/>
      <c r="AL54" s="66"/>
      <c r="AM54" s="66"/>
      <c r="AN54" s="67"/>
      <c r="AO54" s="67"/>
      <c r="AP54" s="67"/>
      <c r="AQ54" s="67"/>
    </row>
    <row r="55" spans="1:43" s="68" customFormat="1" ht="11.25" customHeight="1" x14ac:dyDescent="0.15">
      <c r="A55" s="380"/>
      <c r="B55" s="424"/>
      <c r="C55" s="163" t="s">
        <v>79</v>
      </c>
      <c r="D55" s="280" t="s">
        <v>124</v>
      </c>
      <c r="E55" s="150"/>
      <c r="F55" s="151"/>
      <c r="G55" s="291"/>
      <c r="H55" s="292"/>
      <c r="I55" s="292"/>
      <c r="J55" s="292"/>
      <c r="K55" s="292"/>
      <c r="L55" s="293"/>
      <c r="M55" s="291"/>
      <c r="N55" s="292"/>
      <c r="O55" s="292"/>
      <c r="P55" s="292"/>
      <c r="Q55" s="292"/>
      <c r="R55" s="294"/>
      <c r="S55" s="295"/>
      <c r="T55" s="292"/>
      <c r="U55" s="292"/>
      <c r="V55" s="292"/>
      <c r="W55" s="292"/>
      <c r="X55" s="293"/>
      <c r="Y55" s="291">
        <v>1</v>
      </c>
      <c r="Z55" s="292"/>
      <c r="AA55" s="292">
        <v>2</v>
      </c>
      <c r="AB55" s="292">
        <v>1</v>
      </c>
      <c r="AC55" s="292"/>
      <c r="AD55" s="294">
        <v>2</v>
      </c>
      <c r="AE55" s="76">
        <f t="shared" si="16"/>
        <v>2</v>
      </c>
      <c r="AF55" s="83">
        <f t="shared" si="10"/>
        <v>0</v>
      </c>
      <c r="AG55" s="77">
        <f t="shared" si="10"/>
        <v>4</v>
      </c>
      <c r="AH55" s="66"/>
      <c r="AI55" s="66"/>
      <c r="AJ55" s="66"/>
      <c r="AK55" s="66"/>
      <c r="AL55" s="66"/>
      <c r="AM55" s="66"/>
      <c r="AN55" s="67"/>
      <c r="AO55" s="67"/>
      <c r="AP55" s="67"/>
      <c r="AQ55" s="67"/>
    </row>
    <row r="56" spans="1:43" s="68" customFormat="1" ht="11.25" customHeight="1" x14ac:dyDescent="0.15">
      <c r="A56" s="380"/>
      <c r="B56" s="424"/>
      <c r="C56" s="163" t="s">
        <v>76</v>
      </c>
      <c r="D56" s="278" t="s">
        <v>125</v>
      </c>
      <c r="E56" s="150"/>
      <c r="F56" s="151"/>
      <c r="G56" s="291"/>
      <c r="H56" s="292"/>
      <c r="I56" s="292"/>
      <c r="J56" s="292"/>
      <c r="K56" s="292"/>
      <c r="L56" s="293"/>
      <c r="M56" s="291"/>
      <c r="N56" s="292"/>
      <c r="O56" s="292"/>
      <c r="P56" s="302">
        <v>1</v>
      </c>
      <c r="Q56" s="302">
        <v>1</v>
      </c>
      <c r="R56" s="303"/>
      <c r="S56" s="306">
        <v>1</v>
      </c>
      <c r="T56" s="302">
        <v>1</v>
      </c>
      <c r="U56" s="302"/>
      <c r="V56" s="302">
        <v>1</v>
      </c>
      <c r="W56" s="302">
        <v>1</v>
      </c>
      <c r="X56" s="305"/>
      <c r="Y56" s="304">
        <v>1</v>
      </c>
      <c r="Z56" s="302">
        <v>1</v>
      </c>
      <c r="AA56" s="302"/>
      <c r="AB56" s="302"/>
      <c r="AC56" s="302"/>
      <c r="AD56" s="305"/>
      <c r="AE56" s="76">
        <f t="shared" si="16"/>
        <v>4</v>
      </c>
      <c r="AF56" s="83">
        <f t="shared" si="16"/>
        <v>4</v>
      </c>
      <c r="AG56" s="77">
        <f t="shared" si="16"/>
        <v>0</v>
      </c>
      <c r="AH56" s="66"/>
      <c r="AI56" s="66"/>
      <c r="AJ56" s="66"/>
      <c r="AK56" s="66"/>
      <c r="AL56" s="66"/>
      <c r="AM56" s="66"/>
      <c r="AN56" s="67"/>
      <c r="AO56" s="67"/>
      <c r="AP56" s="67"/>
      <c r="AQ56" s="67"/>
    </row>
    <row r="57" spans="1:43" s="68" customFormat="1" ht="11.25" customHeight="1" x14ac:dyDescent="0.15">
      <c r="A57" s="380"/>
      <c r="B57" s="424"/>
      <c r="C57" s="163" t="s">
        <v>76</v>
      </c>
      <c r="D57" s="278" t="s">
        <v>126</v>
      </c>
      <c r="E57" s="150"/>
      <c r="F57" s="151"/>
      <c r="G57" s="291"/>
      <c r="H57" s="292"/>
      <c r="I57" s="292"/>
      <c r="J57" s="292"/>
      <c r="K57" s="292"/>
      <c r="L57" s="293"/>
      <c r="M57" s="291"/>
      <c r="N57" s="292"/>
      <c r="O57" s="292"/>
      <c r="P57" s="302"/>
      <c r="Q57" s="302"/>
      <c r="R57" s="303"/>
      <c r="S57" s="306">
        <v>2</v>
      </c>
      <c r="T57" s="302">
        <v>2</v>
      </c>
      <c r="U57" s="302"/>
      <c r="V57" s="302">
        <v>1</v>
      </c>
      <c r="W57" s="302">
        <v>1</v>
      </c>
      <c r="X57" s="305"/>
      <c r="Y57" s="304">
        <v>1</v>
      </c>
      <c r="Z57" s="302">
        <v>1</v>
      </c>
      <c r="AA57" s="302"/>
      <c r="AB57" s="302">
        <v>2</v>
      </c>
      <c r="AC57" s="302">
        <v>2</v>
      </c>
      <c r="AD57" s="305"/>
      <c r="AE57" s="76">
        <f t="shared" si="16"/>
        <v>6</v>
      </c>
      <c r="AF57" s="83">
        <f t="shared" si="16"/>
        <v>6</v>
      </c>
      <c r="AG57" s="77">
        <f t="shared" si="16"/>
        <v>0</v>
      </c>
      <c r="AH57" s="66"/>
      <c r="AI57" s="66"/>
      <c r="AJ57" s="66"/>
      <c r="AK57" s="66"/>
      <c r="AL57" s="66"/>
      <c r="AM57" s="66"/>
      <c r="AN57" s="67"/>
      <c r="AO57" s="67"/>
      <c r="AP57" s="67"/>
      <c r="AQ57" s="67"/>
    </row>
    <row r="58" spans="1:43" s="70" customFormat="1" ht="11.25" customHeight="1" x14ac:dyDescent="0.15">
      <c r="A58" s="380"/>
      <c r="B58" s="424"/>
      <c r="C58" s="163" t="s">
        <v>80</v>
      </c>
      <c r="D58" s="278" t="s">
        <v>127</v>
      </c>
      <c r="E58" s="150"/>
      <c r="F58" s="151"/>
      <c r="G58" s="291"/>
      <c r="H58" s="292"/>
      <c r="I58" s="292"/>
      <c r="J58" s="292"/>
      <c r="K58" s="292"/>
      <c r="L58" s="293"/>
      <c r="M58" s="291"/>
      <c r="N58" s="292"/>
      <c r="O58" s="292"/>
      <c r="P58" s="292"/>
      <c r="Q58" s="292"/>
      <c r="R58" s="294"/>
      <c r="S58" s="292">
        <v>3</v>
      </c>
      <c r="T58" s="292"/>
      <c r="U58" s="292">
        <v>9</v>
      </c>
      <c r="V58" s="292">
        <v>3</v>
      </c>
      <c r="W58" s="292"/>
      <c r="X58" s="293">
        <v>9</v>
      </c>
      <c r="Y58" s="291">
        <v>2</v>
      </c>
      <c r="Z58" s="292"/>
      <c r="AA58" s="292">
        <v>6</v>
      </c>
      <c r="AB58" s="292"/>
      <c r="AC58" s="292"/>
      <c r="AD58" s="294"/>
      <c r="AE58" s="76">
        <f t="shared" si="16"/>
        <v>8</v>
      </c>
      <c r="AF58" s="83">
        <f t="shared" si="16"/>
        <v>0</v>
      </c>
      <c r="AG58" s="77">
        <f t="shared" si="16"/>
        <v>24</v>
      </c>
      <c r="AH58" s="66"/>
      <c r="AI58" s="66"/>
      <c r="AJ58" s="66"/>
      <c r="AK58" s="66"/>
      <c r="AL58" s="66"/>
      <c r="AM58" s="66"/>
      <c r="AN58" s="69"/>
      <c r="AO58" s="69"/>
      <c r="AP58" s="69"/>
      <c r="AQ58" s="69"/>
    </row>
    <row r="59" spans="1:43" s="68" customFormat="1" ht="11.25" customHeight="1" x14ac:dyDescent="0.15">
      <c r="A59" s="380"/>
      <c r="B59" s="424"/>
      <c r="C59" s="163" t="s">
        <v>76</v>
      </c>
      <c r="D59" s="278" t="s">
        <v>128</v>
      </c>
      <c r="E59" s="150"/>
      <c r="F59" s="151"/>
      <c r="G59" s="291"/>
      <c r="H59" s="292"/>
      <c r="I59" s="292"/>
      <c r="J59" s="292"/>
      <c r="K59" s="292"/>
      <c r="L59" s="293"/>
      <c r="M59" s="291"/>
      <c r="N59" s="292"/>
      <c r="O59" s="292"/>
      <c r="P59" s="292"/>
      <c r="Q59" s="292"/>
      <c r="R59" s="294"/>
      <c r="S59" s="292">
        <v>2</v>
      </c>
      <c r="T59" s="292">
        <v>2</v>
      </c>
      <c r="U59" s="292"/>
      <c r="V59" s="292">
        <v>1</v>
      </c>
      <c r="W59" s="292">
        <v>1</v>
      </c>
      <c r="X59" s="293"/>
      <c r="Y59" s="291">
        <v>1</v>
      </c>
      <c r="Z59" s="292">
        <v>1</v>
      </c>
      <c r="AA59" s="292"/>
      <c r="AB59" s="292">
        <v>1</v>
      </c>
      <c r="AC59" s="292">
        <v>1</v>
      </c>
      <c r="AD59" s="294"/>
      <c r="AE59" s="76">
        <f t="shared" si="16"/>
        <v>5</v>
      </c>
      <c r="AF59" s="83">
        <f t="shared" si="16"/>
        <v>5</v>
      </c>
      <c r="AG59" s="77">
        <f t="shared" si="16"/>
        <v>0</v>
      </c>
      <c r="AH59" s="66"/>
      <c r="AI59" s="66"/>
      <c r="AJ59" s="66"/>
      <c r="AK59" s="66"/>
      <c r="AL59" s="66"/>
      <c r="AM59" s="66"/>
      <c r="AN59" s="67"/>
      <c r="AO59" s="67"/>
      <c r="AP59" s="67"/>
      <c r="AQ59" s="67"/>
    </row>
    <row r="60" spans="1:43" s="68" customFormat="1" ht="11.25" customHeight="1" x14ac:dyDescent="0.15">
      <c r="A60" s="380"/>
      <c r="B60" s="424"/>
      <c r="C60" s="168" t="s">
        <v>75</v>
      </c>
      <c r="D60" s="278" t="s">
        <v>129</v>
      </c>
      <c r="E60" s="150"/>
      <c r="F60" s="151"/>
      <c r="G60" s="291"/>
      <c r="H60" s="292"/>
      <c r="I60" s="292"/>
      <c r="J60" s="292"/>
      <c r="K60" s="292"/>
      <c r="L60" s="293"/>
      <c r="M60" s="291"/>
      <c r="N60" s="292"/>
      <c r="O60" s="292"/>
      <c r="P60" s="292"/>
      <c r="Q60" s="292"/>
      <c r="R60" s="294"/>
      <c r="S60" s="292">
        <v>2</v>
      </c>
      <c r="T60" s="292">
        <v>2</v>
      </c>
      <c r="U60" s="292"/>
      <c r="V60" s="292">
        <v>1</v>
      </c>
      <c r="W60" s="292">
        <v>1</v>
      </c>
      <c r="X60" s="293"/>
      <c r="Y60" s="291">
        <v>1</v>
      </c>
      <c r="Z60" s="292">
        <v>1</v>
      </c>
      <c r="AA60" s="292"/>
      <c r="AB60" s="292">
        <v>1</v>
      </c>
      <c r="AC60" s="292">
        <v>1</v>
      </c>
      <c r="AD60" s="294"/>
      <c r="AE60" s="76">
        <f t="shared" si="16"/>
        <v>5</v>
      </c>
      <c r="AF60" s="83">
        <f t="shared" si="16"/>
        <v>5</v>
      </c>
      <c r="AG60" s="77">
        <f t="shared" si="16"/>
        <v>0</v>
      </c>
      <c r="AH60" s="66"/>
      <c r="AI60" s="66"/>
      <c r="AJ60" s="66"/>
      <c r="AK60" s="66"/>
      <c r="AL60" s="66"/>
      <c r="AM60" s="66"/>
      <c r="AN60" s="67"/>
      <c r="AO60" s="67"/>
      <c r="AP60" s="67"/>
      <c r="AQ60" s="67"/>
    </row>
    <row r="61" spans="1:43" s="128" customFormat="1" ht="11.25" customHeight="1" x14ac:dyDescent="0.15">
      <c r="A61" s="380"/>
      <c r="B61" s="424"/>
      <c r="C61" s="168" t="s">
        <v>75</v>
      </c>
      <c r="D61" s="281" t="s">
        <v>130</v>
      </c>
      <c r="E61" s="152"/>
      <c r="F61" s="153"/>
      <c r="G61" s="296"/>
      <c r="H61" s="297"/>
      <c r="I61" s="297"/>
      <c r="J61" s="297"/>
      <c r="K61" s="297"/>
      <c r="L61" s="298"/>
      <c r="M61" s="296"/>
      <c r="N61" s="297"/>
      <c r="O61" s="297"/>
      <c r="P61" s="292"/>
      <c r="Q61" s="292"/>
      <c r="R61" s="294"/>
      <c r="S61" s="292">
        <v>2</v>
      </c>
      <c r="T61" s="292">
        <v>2</v>
      </c>
      <c r="U61" s="292"/>
      <c r="V61" s="292">
        <v>1</v>
      </c>
      <c r="W61" s="292">
        <v>1</v>
      </c>
      <c r="X61" s="293"/>
      <c r="Y61" s="291">
        <v>1</v>
      </c>
      <c r="Z61" s="292">
        <v>1</v>
      </c>
      <c r="AA61" s="292"/>
      <c r="AB61" s="292">
        <v>1</v>
      </c>
      <c r="AC61" s="292">
        <v>1</v>
      </c>
      <c r="AD61" s="294"/>
      <c r="AE61" s="124">
        <f t="shared" si="16"/>
        <v>5</v>
      </c>
      <c r="AF61" s="122">
        <f t="shared" si="16"/>
        <v>5</v>
      </c>
      <c r="AG61" s="26">
        <f t="shared" si="16"/>
        <v>0</v>
      </c>
      <c r="AH61" s="9"/>
      <c r="AI61" s="9"/>
      <c r="AJ61" s="9"/>
      <c r="AK61" s="9"/>
      <c r="AL61" s="9"/>
      <c r="AM61" s="9"/>
      <c r="AN61" s="7"/>
      <c r="AO61" s="7"/>
      <c r="AP61" s="7"/>
      <c r="AQ61" s="7"/>
    </row>
    <row r="62" spans="1:43" s="128" customFormat="1" ht="11.25" customHeight="1" x14ac:dyDescent="0.15">
      <c r="A62" s="380"/>
      <c r="B62" s="424"/>
      <c r="C62" s="163" t="s">
        <v>81</v>
      </c>
      <c r="D62" s="281" t="s">
        <v>131</v>
      </c>
      <c r="E62" s="152"/>
      <c r="F62" s="153"/>
      <c r="G62" s="296"/>
      <c r="H62" s="297"/>
      <c r="I62" s="297"/>
      <c r="J62" s="297"/>
      <c r="K62" s="297"/>
      <c r="L62" s="298"/>
      <c r="M62" s="296"/>
      <c r="N62" s="297"/>
      <c r="O62" s="297"/>
      <c r="P62" s="292"/>
      <c r="Q62" s="292"/>
      <c r="R62" s="294"/>
      <c r="S62" s="292">
        <v>2</v>
      </c>
      <c r="T62" s="292">
        <v>2</v>
      </c>
      <c r="U62" s="292"/>
      <c r="V62" s="292">
        <v>1</v>
      </c>
      <c r="W62" s="292">
        <v>1</v>
      </c>
      <c r="X62" s="293"/>
      <c r="Y62" s="291">
        <v>1</v>
      </c>
      <c r="Z62" s="292">
        <v>1</v>
      </c>
      <c r="AA62" s="292"/>
      <c r="AB62" s="292">
        <v>1</v>
      </c>
      <c r="AC62" s="292">
        <v>1</v>
      </c>
      <c r="AD62" s="294"/>
      <c r="AE62" s="124">
        <f t="shared" si="16"/>
        <v>5</v>
      </c>
      <c r="AF62" s="122">
        <f t="shared" si="16"/>
        <v>5</v>
      </c>
      <c r="AG62" s="26">
        <f t="shared" si="16"/>
        <v>0</v>
      </c>
      <c r="AH62" s="9"/>
      <c r="AI62" s="9"/>
      <c r="AJ62" s="9"/>
      <c r="AK62" s="9"/>
      <c r="AL62" s="9"/>
      <c r="AM62" s="9"/>
      <c r="AN62" s="7"/>
      <c r="AO62" s="7"/>
      <c r="AP62" s="7"/>
      <c r="AQ62" s="7"/>
    </row>
    <row r="63" spans="1:43" s="128" customFormat="1" ht="11.25" customHeight="1" x14ac:dyDescent="0.15">
      <c r="A63" s="380"/>
      <c r="B63" s="424"/>
      <c r="C63" s="163" t="s">
        <v>82</v>
      </c>
      <c r="D63" s="281" t="s">
        <v>132</v>
      </c>
      <c r="E63" s="152"/>
      <c r="F63" s="153"/>
      <c r="G63" s="296"/>
      <c r="H63" s="297"/>
      <c r="I63" s="297"/>
      <c r="J63" s="297"/>
      <c r="K63" s="297"/>
      <c r="L63" s="298"/>
      <c r="M63" s="296"/>
      <c r="N63" s="297"/>
      <c r="O63" s="297"/>
      <c r="P63" s="292"/>
      <c r="Q63" s="292"/>
      <c r="R63" s="294"/>
      <c r="S63" s="292"/>
      <c r="T63" s="292"/>
      <c r="U63" s="292"/>
      <c r="V63" s="292">
        <v>1</v>
      </c>
      <c r="W63" s="292">
        <v>1</v>
      </c>
      <c r="X63" s="293"/>
      <c r="Y63" s="291">
        <v>1</v>
      </c>
      <c r="Z63" s="292">
        <v>1</v>
      </c>
      <c r="AA63" s="292"/>
      <c r="AB63" s="292">
        <v>1</v>
      </c>
      <c r="AC63" s="292">
        <v>1</v>
      </c>
      <c r="AD63" s="294"/>
      <c r="AE63" s="124">
        <f t="shared" si="16"/>
        <v>3</v>
      </c>
      <c r="AF63" s="122">
        <f t="shared" si="16"/>
        <v>3</v>
      </c>
      <c r="AG63" s="26">
        <f t="shared" si="16"/>
        <v>0</v>
      </c>
      <c r="AH63" s="9"/>
      <c r="AI63" s="27"/>
      <c r="AJ63" s="27"/>
      <c r="AK63" s="27"/>
      <c r="AL63" s="27"/>
      <c r="AM63" s="27"/>
      <c r="AN63" s="27"/>
      <c r="AO63" s="27"/>
      <c r="AP63" s="27"/>
      <c r="AQ63" s="7"/>
    </row>
    <row r="64" spans="1:43" s="12" customFormat="1" ht="11.25" customHeight="1" x14ac:dyDescent="0.15">
      <c r="A64" s="380"/>
      <c r="B64" s="424"/>
      <c r="C64" s="168" t="s">
        <v>83</v>
      </c>
      <c r="D64" s="281" t="s">
        <v>133</v>
      </c>
      <c r="E64" s="152"/>
      <c r="F64" s="153"/>
      <c r="G64" s="296"/>
      <c r="H64" s="297"/>
      <c r="I64" s="297"/>
      <c r="J64" s="297"/>
      <c r="K64" s="297"/>
      <c r="L64" s="298"/>
      <c r="M64" s="296"/>
      <c r="N64" s="297"/>
      <c r="O64" s="297"/>
      <c r="P64" s="292"/>
      <c r="Q64" s="292"/>
      <c r="R64" s="294"/>
      <c r="S64" s="382">
        <v>3</v>
      </c>
      <c r="T64" s="292"/>
      <c r="U64" s="383">
        <v>9</v>
      </c>
      <c r="V64" s="383">
        <v>3</v>
      </c>
      <c r="W64" s="292"/>
      <c r="X64" s="393">
        <v>9</v>
      </c>
      <c r="Y64" s="291"/>
      <c r="Z64" s="292"/>
      <c r="AA64" s="292"/>
      <c r="AB64" s="292"/>
      <c r="AC64" s="292"/>
      <c r="AD64" s="294"/>
      <c r="AE64" s="124">
        <f t="shared" si="16"/>
        <v>6</v>
      </c>
      <c r="AF64" s="122">
        <f t="shared" si="16"/>
        <v>0</v>
      </c>
      <c r="AG64" s="26">
        <f t="shared" si="16"/>
        <v>18</v>
      </c>
      <c r="AH64" s="9"/>
      <c r="AI64" s="27"/>
      <c r="AJ64" s="27"/>
      <c r="AK64" s="27"/>
      <c r="AL64" s="27"/>
      <c r="AM64" s="27"/>
      <c r="AN64" s="27"/>
      <c r="AO64" s="27"/>
      <c r="AP64" s="27"/>
      <c r="AQ64" s="11"/>
    </row>
    <row r="65" spans="1:43" s="12" customFormat="1" ht="11.25" customHeight="1" x14ac:dyDescent="0.15">
      <c r="A65" s="380"/>
      <c r="B65" s="424"/>
      <c r="C65" s="163" t="s">
        <v>76</v>
      </c>
      <c r="D65" s="281" t="s">
        <v>134</v>
      </c>
      <c r="E65" s="152"/>
      <c r="F65" s="153"/>
      <c r="G65" s="296"/>
      <c r="H65" s="297"/>
      <c r="I65" s="297"/>
      <c r="J65" s="297"/>
      <c r="K65" s="297"/>
      <c r="L65" s="298"/>
      <c r="M65" s="296"/>
      <c r="N65" s="297"/>
      <c r="O65" s="297"/>
      <c r="P65" s="292"/>
      <c r="Q65" s="292"/>
      <c r="R65" s="294"/>
      <c r="S65" s="382"/>
      <c r="T65" s="292"/>
      <c r="U65" s="383"/>
      <c r="V65" s="383"/>
      <c r="W65" s="292"/>
      <c r="X65" s="393"/>
      <c r="Y65" s="291"/>
      <c r="Z65" s="292"/>
      <c r="AA65" s="292"/>
      <c r="AB65" s="292"/>
      <c r="AC65" s="292"/>
      <c r="AD65" s="294"/>
      <c r="AE65" s="124">
        <f t="shared" si="16"/>
        <v>0</v>
      </c>
      <c r="AF65" s="122">
        <f t="shared" si="16"/>
        <v>0</v>
      </c>
      <c r="AG65" s="26">
        <f t="shared" si="16"/>
        <v>0</v>
      </c>
      <c r="AH65" s="9"/>
      <c r="AI65" s="9"/>
      <c r="AJ65" s="9"/>
      <c r="AK65" s="9"/>
      <c r="AL65" s="9"/>
      <c r="AM65" s="9"/>
      <c r="AN65" s="11"/>
      <c r="AO65" s="11"/>
      <c r="AP65" s="11"/>
      <c r="AQ65" s="11"/>
    </row>
    <row r="66" spans="1:43" s="128" customFormat="1" ht="11.25" customHeight="1" x14ac:dyDescent="0.15">
      <c r="A66" s="380"/>
      <c r="B66" s="424"/>
      <c r="C66" s="163" t="s">
        <v>84</v>
      </c>
      <c r="D66" s="281" t="s">
        <v>135</v>
      </c>
      <c r="E66" s="152"/>
      <c r="F66" s="153"/>
      <c r="G66" s="296"/>
      <c r="H66" s="297"/>
      <c r="I66" s="297"/>
      <c r="J66" s="297"/>
      <c r="K66" s="297"/>
      <c r="L66" s="298"/>
      <c r="M66" s="296"/>
      <c r="N66" s="297"/>
      <c r="O66" s="297"/>
      <c r="P66" s="292"/>
      <c r="Q66" s="292"/>
      <c r="R66" s="294"/>
      <c r="S66" s="292"/>
      <c r="T66" s="292"/>
      <c r="U66" s="292"/>
      <c r="V66" s="292"/>
      <c r="W66" s="292"/>
      <c r="X66" s="293"/>
      <c r="Y66" s="291">
        <v>1</v>
      </c>
      <c r="Z66" s="292"/>
      <c r="AA66" s="292">
        <v>3</v>
      </c>
      <c r="AB66" s="292"/>
      <c r="AC66" s="292"/>
      <c r="AD66" s="294"/>
      <c r="AE66" s="124">
        <f t="shared" si="16"/>
        <v>1</v>
      </c>
      <c r="AF66" s="122">
        <f t="shared" si="16"/>
        <v>0</v>
      </c>
      <c r="AG66" s="26">
        <f t="shared" si="16"/>
        <v>3</v>
      </c>
      <c r="AH66" s="9"/>
      <c r="AI66" s="9"/>
      <c r="AJ66" s="9"/>
      <c r="AK66" s="9"/>
      <c r="AL66" s="9"/>
      <c r="AM66" s="9"/>
      <c r="AN66" s="7"/>
      <c r="AO66" s="7"/>
      <c r="AP66" s="7"/>
      <c r="AQ66" s="7"/>
    </row>
    <row r="67" spans="1:43" s="12" customFormat="1" ht="11.25" customHeight="1" x14ac:dyDescent="0.15">
      <c r="A67" s="380"/>
      <c r="B67" s="424"/>
      <c r="C67" s="163" t="s">
        <v>80</v>
      </c>
      <c r="D67" s="281" t="s">
        <v>136</v>
      </c>
      <c r="E67" s="152"/>
      <c r="F67" s="153"/>
      <c r="G67" s="296"/>
      <c r="H67" s="297"/>
      <c r="I67" s="297"/>
      <c r="J67" s="297"/>
      <c r="K67" s="297"/>
      <c r="L67" s="298"/>
      <c r="M67" s="296"/>
      <c r="N67" s="297"/>
      <c r="O67" s="297"/>
      <c r="P67" s="292"/>
      <c r="Q67" s="292"/>
      <c r="R67" s="294"/>
      <c r="S67" s="299"/>
      <c r="T67" s="292"/>
      <c r="U67" s="300"/>
      <c r="V67" s="383">
        <v>3</v>
      </c>
      <c r="W67" s="292"/>
      <c r="X67" s="393">
        <v>9</v>
      </c>
      <c r="Y67" s="382">
        <v>3</v>
      </c>
      <c r="Z67" s="292"/>
      <c r="AA67" s="383">
        <v>9</v>
      </c>
      <c r="AB67" s="292"/>
      <c r="AC67" s="292"/>
      <c r="AD67" s="294"/>
      <c r="AE67" s="124">
        <f t="shared" si="16"/>
        <v>6</v>
      </c>
      <c r="AF67" s="122">
        <f t="shared" si="16"/>
        <v>0</v>
      </c>
      <c r="AG67" s="26">
        <f t="shared" si="16"/>
        <v>18</v>
      </c>
      <c r="AH67" s="9"/>
      <c r="AI67" s="9"/>
      <c r="AJ67" s="9"/>
      <c r="AK67" s="9"/>
      <c r="AL67" s="9"/>
      <c r="AM67" s="9"/>
      <c r="AN67" s="11"/>
      <c r="AO67" s="11"/>
      <c r="AP67" s="11"/>
      <c r="AQ67" s="11"/>
    </row>
    <row r="68" spans="1:43" s="12" customFormat="1" ht="11.25" customHeight="1" x14ac:dyDescent="0.15">
      <c r="A68" s="380"/>
      <c r="B68" s="424"/>
      <c r="C68" s="163" t="s">
        <v>85</v>
      </c>
      <c r="D68" s="281" t="s">
        <v>137</v>
      </c>
      <c r="E68" s="152"/>
      <c r="F68" s="153"/>
      <c r="G68" s="296"/>
      <c r="H68" s="297"/>
      <c r="I68" s="297"/>
      <c r="J68" s="297"/>
      <c r="K68" s="297"/>
      <c r="L68" s="298"/>
      <c r="M68" s="296"/>
      <c r="N68" s="297"/>
      <c r="O68" s="297"/>
      <c r="P68" s="292"/>
      <c r="Q68" s="292"/>
      <c r="R68" s="294"/>
      <c r="S68" s="299"/>
      <c r="T68" s="292"/>
      <c r="U68" s="300"/>
      <c r="V68" s="383"/>
      <c r="W68" s="292"/>
      <c r="X68" s="393"/>
      <c r="Y68" s="382"/>
      <c r="Z68" s="292"/>
      <c r="AA68" s="383"/>
      <c r="AB68" s="292"/>
      <c r="AC68" s="292"/>
      <c r="AD68" s="294"/>
      <c r="AE68" s="124">
        <f t="shared" si="16"/>
        <v>0</v>
      </c>
      <c r="AF68" s="122">
        <f t="shared" si="16"/>
        <v>0</v>
      </c>
      <c r="AG68" s="26">
        <f t="shared" si="16"/>
        <v>0</v>
      </c>
      <c r="AH68" s="9"/>
      <c r="AI68" s="9"/>
      <c r="AJ68" s="9"/>
      <c r="AK68" s="9"/>
      <c r="AL68" s="9"/>
      <c r="AM68" s="9"/>
      <c r="AN68" s="11"/>
      <c r="AO68" s="11"/>
      <c r="AP68" s="11"/>
      <c r="AQ68" s="11"/>
    </row>
    <row r="69" spans="1:43" s="128" customFormat="1" ht="11.25" customHeight="1" x14ac:dyDescent="0.15">
      <c r="A69" s="380"/>
      <c r="B69" s="424"/>
      <c r="C69" s="163" t="s">
        <v>71</v>
      </c>
      <c r="D69" s="278" t="s">
        <v>138</v>
      </c>
      <c r="E69" s="152"/>
      <c r="F69" s="153"/>
      <c r="G69" s="296"/>
      <c r="H69" s="297"/>
      <c r="I69" s="297"/>
      <c r="J69" s="297"/>
      <c r="K69" s="297"/>
      <c r="L69" s="298"/>
      <c r="M69" s="296"/>
      <c r="N69" s="297"/>
      <c r="O69" s="297"/>
      <c r="P69" s="292"/>
      <c r="Q69" s="292"/>
      <c r="R69" s="294"/>
      <c r="S69" s="295"/>
      <c r="T69" s="292"/>
      <c r="U69" s="292"/>
      <c r="V69" s="292"/>
      <c r="W69" s="292"/>
      <c r="X69" s="293"/>
      <c r="Y69" s="291">
        <v>1</v>
      </c>
      <c r="Z69" s="292">
        <v>1</v>
      </c>
      <c r="AA69" s="292"/>
      <c r="AB69" s="292"/>
      <c r="AC69" s="292"/>
      <c r="AD69" s="294"/>
      <c r="AE69" s="124">
        <f t="shared" si="16"/>
        <v>1</v>
      </c>
      <c r="AF69" s="122">
        <f t="shared" si="16"/>
        <v>1</v>
      </c>
      <c r="AG69" s="26">
        <f t="shared" si="16"/>
        <v>0</v>
      </c>
      <c r="AH69" s="9"/>
      <c r="AI69" s="9"/>
      <c r="AJ69" s="9"/>
      <c r="AK69" s="9"/>
      <c r="AL69" s="9"/>
      <c r="AM69" s="9"/>
      <c r="AN69" s="7"/>
      <c r="AO69" s="7"/>
      <c r="AP69" s="7"/>
      <c r="AQ69" s="7"/>
    </row>
    <row r="70" spans="1:43" s="128" customFormat="1" ht="11.25" customHeight="1" x14ac:dyDescent="0.15">
      <c r="A70" s="380"/>
      <c r="B70" s="424"/>
      <c r="C70" s="163" t="s">
        <v>80</v>
      </c>
      <c r="D70" s="281" t="s">
        <v>139</v>
      </c>
      <c r="E70" s="152"/>
      <c r="F70" s="153"/>
      <c r="G70" s="296"/>
      <c r="H70" s="297"/>
      <c r="I70" s="297"/>
      <c r="J70" s="297"/>
      <c r="K70" s="297"/>
      <c r="L70" s="298"/>
      <c r="M70" s="296"/>
      <c r="N70" s="297"/>
      <c r="O70" s="297"/>
      <c r="P70" s="292"/>
      <c r="Q70" s="292"/>
      <c r="R70" s="294"/>
      <c r="S70" s="295"/>
      <c r="T70" s="292"/>
      <c r="U70" s="292"/>
      <c r="V70" s="292"/>
      <c r="W70" s="292"/>
      <c r="X70" s="294"/>
      <c r="Y70" s="295"/>
      <c r="Z70" s="292"/>
      <c r="AA70" s="292"/>
      <c r="AB70" s="292">
        <v>3</v>
      </c>
      <c r="AC70" s="292"/>
      <c r="AD70" s="293">
        <v>9</v>
      </c>
      <c r="AE70" s="124">
        <f t="shared" si="16"/>
        <v>3</v>
      </c>
      <c r="AF70" s="122">
        <f t="shared" si="16"/>
        <v>0</v>
      </c>
      <c r="AG70" s="26">
        <f t="shared" si="16"/>
        <v>9</v>
      </c>
      <c r="AH70" s="9"/>
      <c r="AI70" s="9"/>
      <c r="AJ70" s="9"/>
      <c r="AK70" s="9"/>
      <c r="AL70" s="9"/>
      <c r="AM70" s="9"/>
      <c r="AN70" s="7"/>
      <c r="AO70" s="7"/>
      <c r="AP70" s="7"/>
      <c r="AQ70" s="7"/>
    </row>
    <row r="71" spans="1:43" s="128" customFormat="1" ht="11.25" customHeight="1" x14ac:dyDescent="0.15">
      <c r="A71" s="380"/>
      <c r="B71" s="424"/>
      <c r="C71" s="163" t="s">
        <v>78</v>
      </c>
      <c r="D71" s="281" t="s">
        <v>140</v>
      </c>
      <c r="E71" s="152"/>
      <c r="F71" s="153"/>
      <c r="G71" s="296"/>
      <c r="H71" s="297"/>
      <c r="I71" s="297"/>
      <c r="J71" s="297"/>
      <c r="K71" s="297"/>
      <c r="L71" s="298"/>
      <c r="M71" s="296"/>
      <c r="N71" s="297"/>
      <c r="O71" s="297"/>
      <c r="P71" s="297"/>
      <c r="Q71" s="297"/>
      <c r="R71" s="301"/>
      <c r="S71" s="297"/>
      <c r="T71" s="297"/>
      <c r="U71" s="297"/>
      <c r="V71" s="297"/>
      <c r="W71" s="297"/>
      <c r="X71" s="298"/>
      <c r="Y71" s="296"/>
      <c r="Z71" s="297"/>
      <c r="AA71" s="297"/>
      <c r="AB71" s="297">
        <v>1</v>
      </c>
      <c r="AC71" s="297">
        <v>1</v>
      </c>
      <c r="AD71" s="301"/>
      <c r="AE71" s="124">
        <f t="shared" si="16"/>
        <v>1</v>
      </c>
      <c r="AF71" s="122">
        <f t="shared" si="16"/>
        <v>1</v>
      </c>
      <c r="AG71" s="26">
        <f t="shared" si="16"/>
        <v>0</v>
      </c>
      <c r="AH71" s="9"/>
      <c r="AI71" s="9"/>
      <c r="AJ71" s="9"/>
      <c r="AK71" s="9"/>
      <c r="AL71" s="9"/>
      <c r="AM71" s="9"/>
      <c r="AN71" s="7"/>
      <c r="AO71" s="7"/>
      <c r="AP71" s="7"/>
      <c r="AQ71" s="7"/>
    </row>
    <row r="72" spans="1:43" s="128" customFormat="1" ht="11.25" customHeight="1" x14ac:dyDescent="0.15">
      <c r="A72" s="380"/>
      <c r="B72" s="424"/>
      <c r="C72" s="163" t="s">
        <v>142</v>
      </c>
      <c r="D72" s="281" t="s">
        <v>141</v>
      </c>
      <c r="E72" s="152"/>
      <c r="F72" s="153"/>
      <c r="G72" s="296"/>
      <c r="H72" s="297"/>
      <c r="I72" s="297"/>
      <c r="J72" s="297"/>
      <c r="K72" s="297"/>
      <c r="L72" s="298"/>
      <c r="M72" s="296"/>
      <c r="N72" s="297"/>
      <c r="O72" s="297"/>
      <c r="P72" s="297"/>
      <c r="Q72" s="297"/>
      <c r="R72" s="301"/>
      <c r="S72" s="297"/>
      <c r="T72" s="297"/>
      <c r="U72" s="297"/>
      <c r="V72" s="297"/>
      <c r="W72" s="297"/>
      <c r="X72" s="298"/>
      <c r="Y72" s="296"/>
      <c r="Z72" s="297"/>
      <c r="AA72" s="297"/>
      <c r="AB72" s="297">
        <v>0</v>
      </c>
      <c r="AC72" s="297" t="s">
        <v>40</v>
      </c>
      <c r="AD72" s="301"/>
      <c r="AE72" s="124" t="s">
        <v>89</v>
      </c>
      <c r="AF72" s="122">
        <v>0</v>
      </c>
      <c r="AG72" s="26">
        <f t="shared" ref="AF72:AG73" si="17">I72+L72+O72+R72+U72+X72+AA72+AD72</f>
        <v>0</v>
      </c>
      <c r="AH72" s="9"/>
      <c r="AI72" s="9"/>
      <c r="AJ72" s="9"/>
      <c r="AK72" s="9"/>
      <c r="AL72" s="9"/>
      <c r="AM72" s="9"/>
      <c r="AN72" s="7"/>
      <c r="AO72" s="7"/>
      <c r="AP72" s="7"/>
      <c r="AQ72" s="7"/>
    </row>
    <row r="73" spans="1:43" s="128" customFormat="1" ht="11.25" customHeight="1" x14ac:dyDescent="0.15">
      <c r="A73" s="380"/>
      <c r="B73" s="425"/>
      <c r="C73" s="164"/>
      <c r="D73" s="131" t="s">
        <v>15</v>
      </c>
      <c r="E73" s="110"/>
      <c r="F73" s="98"/>
      <c r="G73" s="92">
        <f t="shared" ref="G73:AD73" si="18">SUM(G49:G72)</f>
        <v>2</v>
      </c>
      <c r="H73" s="91">
        <f t="shared" si="18"/>
        <v>2</v>
      </c>
      <c r="I73" s="91">
        <f t="shared" si="18"/>
        <v>0</v>
      </c>
      <c r="J73" s="91">
        <f t="shared" si="18"/>
        <v>3</v>
      </c>
      <c r="K73" s="91">
        <f t="shared" si="18"/>
        <v>2</v>
      </c>
      <c r="L73" s="28">
        <f t="shared" si="18"/>
        <v>2</v>
      </c>
      <c r="M73" s="92">
        <f t="shared" si="18"/>
        <v>4</v>
      </c>
      <c r="N73" s="91">
        <f t="shared" si="18"/>
        <v>2</v>
      </c>
      <c r="O73" s="91">
        <f t="shared" si="18"/>
        <v>4</v>
      </c>
      <c r="P73" s="91">
        <f t="shared" si="18"/>
        <v>3</v>
      </c>
      <c r="Q73" s="91">
        <f t="shared" si="18"/>
        <v>2</v>
      </c>
      <c r="R73" s="93">
        <f t="shared" si="18"/>
        <v>2</v>
      </c>
      <c r="S73" s="78">
        <f t="shared" si="18"/>
        <v>18</v>
      </c>
      <c r="T73" s="91">
        <f t="shared" si="18"/>
        <v>11</v>
      </c>
      <c r="U73" s="91">
        <f t="shared" si="18"/>
        <v>20</v>
      </c>
      <c r="V73" s="91">
        <f t="shared" si="18"/>
        <v>17</v>
      </c>
      <c r="W73" s="91">
        <f t="shared" si="18"/>
        <v>7</v>
      </c>
      <c r="X73" s="28">
        <f t="shared" si="18"/>
        <v>29</v>
      </c>
      <c r="Y73" s="92">
        <f t="shared" si="18"/>
        <v>15</v>
      </c>
      <c r="Z73" s="91">
        <f t="shared" si="18"/>
        <v>8</v>
      </c>
      <c r="AA73" s="91">
        <f t="shared" si="18"/>
        <v>20</v>
      </c>
      <c r="AB73" s="91">
        <f t="shared" si="18"/>
        <v>12</v>
      </c>
      <c r="AC73" s="91">
        <f t="shared" si="18"/>
        <v>8</v>
      </c>
      <c r="AD73" s="93">
        <f t="shared" si="18"/>
        <v>11</v>
      </c>
      <c r="AE73" s="29">
        <f>G73+J73+M73+P73+S73+V73+Y73+AB73</f>
        <v>74</v>
      </c>
      <c r="AF73" s="91">
        <f t="shared" si="17"/>
        <v>42</v>
      </c>
      <c r="AG73" s="30">
        <f t="shared" si="17"/>
        <v>88</v>
      </c>
      <c r="AH73" s="9"/>
      <c r="AI73" s="9"/>
      <c r="AJ73" s="9"/>
      <c r="AK73" s="9"/>
      <c r="AL73" s="9"/>
      <c r="AM73" s="9"/>
      <c r="AN73" s="7"/>
      <c r="AO73" s="7"/>
      <c r="AP73" s="7"/>
      <c r="AQ73" s="7"/>
    </row>
    <row r="74" spans="1:43" s="68" customFormat="1" ht="11.25" customHeight="1" x14ac:dyDescent="0.15">
      <c r="A74" s="380"/>
      <c r="B74" s="430" t="s">
        <v>26</v>
      </c>
      <c r="C74" s="165" t="s">
        <v>70</v>
      </c>
      <c r="D74" s="309" t="s">
        <v>143</v>
      </c>
      <c r="E74" s="154"/>
      <c r="F74" s="155"/>
      <c r="G74" s="321"/>
      <c r="H74" s="322"/>
      <c r="I74" s="322"/>
      <c r="J74" s="322">
        <v>1</v>
      </c>
      <c r="K74" s="322">
        <v>1</v>
      </c>
      <c r="L74" s="323"/>
      <c r="M74" s="321"/>
      <c r="N74" s="324"/>
      <c r="O74" s="322"/>
      <c r="P74" s="322"/>
      <c r="Q74" s="322"/>
      <c r="R74" s="325"/>
      <c r="S74" s="322"/>
      <c r="T74" s="322"/>
      <c r="U74" s="322"/>
      <c r="V74" s="322"/>
      <c r="W74" s="322"/>
      <c r="X74" s="323"/>
      <c r="Y74" s="321"/>
      <c r="Z74" s="322"/>
      <c r="AA74" s="322"/>
      <c r="AB74" s="322"/>
      <c r="AC74" s="322"/>
      <c r="AD74" s="325"/>
      <c r="AE74" s="64">
        <f>G74+J74+M74+P74+S74+V74+Y74+AB74</f>
        <v>1</v>
      </c>
      <c r="AF74" s="82">
        <f>H74+K74+N74+Q74+T74+W74+Z74+AC74</f>
        <v>1</v>
      </c>
      <c r="AG74" s="72">
        <f>I74+L74+O74+R74+U74+X74+AA74+AD74</f>
        <v>0</v>
      </c>
      <c r="AH74" s="66"/>
      <c r="AI74" s="367"/>
      <c r="AJ74" s="367"/>
      <c r="AK74" s="367"/>
      <c r="AL74" s="367"/>
      <c r="AM74" s="367"/>
      <c r="AN74" s="367"/>
      <c r="AO74" s="367"/>
      <c r="AP74" s="67"/>
      <c r="AQ74" s="67"/>
    </row>
    <row r="75" spans="1:43" s="128" customFormat="1" ht="11.25" customHeight="1" x14ac:dyDescent="0.15">
      <c r="A75" s="380"/>
      <c r="B75" s="430"/>
      <c r="C75" s="166" t="s">
        <v>70</v>
      </c>
      <c r="D75" s="310" t="s">
        <v>144</v>
      </c>
      <c r="E75" s="136"/>
      <c r="F75" s="137"/>
      <c r="G75" s="311"/>
      <c r="H75" s="312"/>
      <c r="I75" s="312"/>
      <c r="J75" s="312">
        <v>2</v>
      </c>
      <c r="K75" s="312">
        <v>2</v>
      </c>
      <c r="L75" s="313"/>
      <c r="M75" s="311"/>
      <c r="N75" s="315"/>
      <c r="O75" s="312"/>
      <c r="P75" s="312"/>
      <c r="Q75" s="312"/>
      <c r="R75" s="314"/>
      <c r="S75" s="312"/>
      <c r="T75" s="312"/>
      <c r="U75" s="312"/>
      <c r="V75" s="312"/>
      <c r="W75" s="312"/>
      <c r="X75" s="313"/>
      <c r="Y75" s="311"/>
      <c r="Z75" s="312"/>
      <c r="AA75" s="312"/>
      <c r="AB75" s="312"/>
      <c r="AC75" s="312"/>
      <c r="AD75" s="314"/>
      <c r="AE75" s="115">
        <f>G75+J75+M75+P75+S75+V75+Y75+AB75</f>
        <v>2</v>
      </c>
      <c r="AF75" s="122">
        <f>H75+K75+N75+Q75+T75+W75+Z75+AC75</f>
        <v>2</v>
      </c>
      <c r="AG75" s="21">
        <f>I75+L75+O75+R75+U75+X75+AA75+AD75</f>
        <v>0</v>
      </c>
      <c r="AH75" s="9"/>
      <c r="AI75" s="9"/>
      <c r="AJ75" s="9"/>
      <c r="AK75" s="9"/>
      <c r="AL75" s="118"/>
      <c r="AM75" s="9"/>
      <c r="AN75" s="7"/>
      <c r="AO75" s="7"/>
      <c r="AP75" s="7"/>
      <c r="AQ75" s="7"/>
    </row>
    <row r="76" spans="1:43" s="128" customFormat="1" ht="11.25" customHeight="1" x14ac:dyDescent="0.15">
      <c r="A76" s="380"/>
      <c r="B76" s="430"/>
      <c r="C76" s="168" t="s">
        <v>86</v>
      </c>
      <c r="D76" s="310" t="s">
        <v>145</v>
      </c>
      <c r="E76" s="136"/>
      <c r="F76" s="137"/>
      <c r="G76" s="311"/>
      <c r="H76" s="312"/>
      <c r="I76" s="312"/>
      <c r="J76" s="312"/>
      <c r="K76" s="312"/>
      <c r="L76" s="313"/>
      <c r="M76" s="311"/>
      <c r="N76" s="312"/>
      <c r="O76" s="312"/>
      <c r="P76" s="312">
        <v>2</v>
      </c>
      <c r="Q76" s="312">
        <v>2</v>
      </c>
      <c r="R76" s="314"/>
      <c r="S76" s="315"/>
      <c r="T76" s="312"/>
      <c r="U76" s="312"/>
      <c r="V76" s="312"/>
      <c r="W76" s="312"/>
      <c r="X76" s="313"/>
      <c r="Y76" s="311"/>
      <c r="Z76" s="312"/>
      <c r="AA76" s="312"/>
      <c r="AB76" s="312"/>
      <c r="AC76" s="312"/>
      <c r="AD76" s="313"/>
      <c r="AE76" s="115">
        <f t="shared" ref="AE76:AG91" si="19">G76+J76+M76+P76+S76+V76+Y76+AB76</f>
        <v>2</v>
      </c>
      <c r="AF76" s="122">
        <f t="shared" si="19"/>
        <v>2</v>
      </c>
      <c r="AG76" s="21">
        <f t="shared" si="19"/>
        <v>0</v>
      </c>
      <c r="AH76" s="9"/>
      <c r="AI76" s="9"/>
      <c r="AJ76" s="9"/>
      <c r="AK76" s="9"/>
      <c r="AL76" s="9"/>
      <c r="AM76" s="9"/>
      <c r="AN76" s="7"/>
      <c r="AO76" s="7"/>
      <c r="AP76" s="7"/>
      <c r="AQ76" s="7"/>
    </row>
    <row r="77" spans="1:43" s="128" customFormat="1" ht="11.25" customHeight="1" x14ac:dyDescent="0.15">
      <c r="A77" s="380"/>
      <c r="B77" s="430"/>
      <c r="C77" s="166" t="s">
        <v>71</v>
      </c>
      <c r="D77" s="310" t="s">
        <v>146</v>
      </c>
      <c r="E77" s="136"/>
      <c r="F77" s="137"/>
      <c r="G77" s="311"/>
      <c r="H77" s="312"/>
      <c r="I77" s="312"/>
      <c r="J77" s="312"/>
      <c r="K77" s="312"/>
      <c r="L77" s="313"/>
      <c r="M77" s="311"/>
      <c r="N77" s="312"/>
      <c r="O77" s="312"/>
      <c r="P77" s="312">
        <v>2</v>
      </c>
      <c r="Q77" s="312">
        <v>2</v>
      </c>
      <c r="R77" s="314"/>
      <c r="S77" s="315"/>
      <c r="T77" s="312"/>
      <c r="U77" s="312"/>
      <c r="V77" s="312"/>
      <c r="W77" s="312"/>
      <c r="X77" s="313"/>
      <c r="Y77" s="311"/>
      <c r="Z77" s="312"/>
      <c r="AA77" s="312"/>
      <c r="AB77" s="312"/>
      <c r="AC77" s="312"/>
      <c r="AD77" s="313"/>
      <c r="AE77" s="115">
        <f t="shared" si="19"/>
        <v>2</v>
      </c>
      <c r="AF77" s="122">
        <f t="shared" si="19"/>
        <v>2</v>
      </c>
      <c r="AG77" s="21">
        <f t="shared" si="19"/>
        <v>0</v>
      </c>
      <c r="AH77" s="9"/>
      <c r="AI77" s="9"/>
      <c r="AJ77" s="9"/>
      <c r="AK77" s="9"/>
      <c r="AL77" s="9"/>
      <c r="AM77" s="9"/>
      <c r="AN77" s="7"/>
      <c r="AO77" s="7"/>
      <c r="AP77" s="7"/>
      <c r="AQ77" s="7"/>
    </row>
    <row r="78" spans="1:43" s="128" customFormat="1" ht="11.25" customHeight="1" x14ac:dyDescent="0.15">
      <c r="A78" s="380"/>
      <c r="B78" s="430"/>
      <c r="C78" s="169" t="s">
        <v>73</v>
      </c>
      <c r="D78" s="307" t="s">
        <v>147</v>
      </c>
      <c r="E78" s="136"/>
      <c r="F78" s="137"/>
      <c r="G78" s="311"/>
      <c r="H78" s="312"/>
      <c r="I78" s="312"/>
      <c r="J78" s="312"/>
      <c r="K78" s="312"/>
      <c r="L78" s="313"/>
      <c r="M78" s="311"/>
      <c r="N78" s="312"/>
      <c r="O78" s="312"/>
      <c r="P78" s="312"/>
      <c r="Q78" s="312"/>
      <c r="R78" s="314"/>
      <c r="S78" s="315"/>
      <c r="T78" s="312"/>
      <c r="U78" s="312"/>
      <c r="V78" s="312"/>
      <c r="W78" s="312"/>
      <c r="X78" s="313"/>
      <c r="Y78" s="311">
        <v>2</v>
      </c>
      <c r="Z78" s="312">
        <v>2</v>
      </c>
      <c r="AA78" s="326"/>
      <c r="AB78" s="312"/>
      <c r="AC78" s="312"/>
      <c r="AD78" s="313"/>
      <c r="AE78" s="115">
        <f t="shared" si="19"/>
        <v>2</v>
      </c>
      <c r="AF78" s="122">
        <f t="shared" si="19"/>
        <v>2</v>
      </c>
      <c r="AG78" s="21">
        <f t="shared" si="19"/>
        <v>0</v>
      </c>
      <c r="AH78" s="9"/>
      <c r="AI78" s="368"/>
      <c r="AJ78" s="368"/>
      <c r="AK78" s="368"/>
      <c r="AL78" s="368"/>
      <c r="AM78" s="368"/>
      <c r="AN78" s="368"/>
      <c r="AO78" s="368"/>
      <c r="AP78" s="7"/>
      <c r="AQ78" s="7"/>
    </row>
    <row r="79" spans="1:43" s="128" customFormat="1" ht="11.25" customHeight="1" x14ac:dyDescent="0.15">
      <c r="A79" s="380"/>
      <c r="B79" s="430"/>
      <c r="C79" s="169" t="s">
        <v>75</v>
      </c>
      <c r="D79" s="307" t="s">
        <v>148</v>
      </c>
      <c r="E79" s="136"/>
      <c r="F79" s="137"/>
      <c r="G79" s="311"/>
      <c r="H79" s="312"/>
      <c r="I79" s="312"/>
      <c r="J79" s="312"/>
      <c r="K79" s="312"/>
      <c r="L79" s="313"/>
      <c r="M79" s="311"/>
      <c r="N79" s="312"/>
      <c r="O79" s="312"/>
      <c r="P79" s="312"/>
      <c r="Q79" s="312"/>
      <c r="R79" s="314"/>
      <c r="S79" s="315"/>
      <c r="T79" s="312"/>
      <c r="U79" s="312"/>
      <c r="V79" s="312"/>
      <c r="W79" s="312"/>
      <c r="X79" s="313"/>
      <c r="Y79" s="311"/>
      <c r="Z79" s="312"/>
      <c r="AA79" s="312"/>
      <c r="AB79" s="312">
        <v>1</v>
      </c>
      <c r="AC79" s="312">
        <v>1</v>
      </c>
      <c r="AD79" s="313"/>
      <c r="AE79" s="115">
        <f t="shared" si="19"/>
        <v>1</v>
      </c>
      <c r="AF79" s="122">
        <f t="shared" si="19"/>
        <v>1</v>
      </c>
      <c r="AG79" s="21">
        <f t="shared" si="19"/>
        <v>0</v>
      </c>
      <c r="AH79" s="9"/>
      <c r="AI79" s="9"/>
      <c r="AJ79" s="9"/>
      <c r="AK79" s="9"/>
      <c r="AL79" s="9"/>
      <c r="AM79" s="9"/>
      <c r="AN79" s="7"/>
      <c r="AO79" s="7"/>
      <c r="AP79" s="7"/>
      <c r="AQ79" s="7"/>
    </row>
    <row r="80" spans="1:43" s="128" customFormat="1" ht="11.25" customHeight="1" x14ac:dyDescent="0.15">
      <c r="A80" s="380"/>
      <c r="B80" s="430"/>
      <c r="C80" s="169" t="s">
        <v>69</v>
      </c>
      <c r="D80" s="307" t="s">
        <v>149</v>
      </c>
      <c r="E80" s="136"/>
      <c r="F80" s="137"/>
      <c r="G80" s="311"/>
      <c r="H80" s="312"/>
      <c r="I80" s="312"/>
      <c r="J80" s="312"/>
      <c r="K80" s="312"/>
      <c r="L80" s="313"/>
      <c r="M80" s="311"/>
      <c r="N80" s="312"/>
      <c r="O80" s="312"/>
      <c r="P80" s="312"/>
      <c r="Q80" s="312"/>
      <c r="R80" s="314"/>
      <c r="S80" s="315"/>
      <c r="T80" s="312"/>
      <c r="U80" s="312"/>
      <c r="V80" s="312"/>
      <c r="W80" s="312"/>
      <c r="X80" s="313"/>
      <c r="Y80" s="311"/>
      <c r="Z80" s="312"/>
      <c r="AA80" s="312"/>
      <c r="AB80" s="312">
        <v>1</v>
      </c>
      <c r="AC80" s="312">
        <v>1</v>
      </c>
      <c r="AD80" s="314"/>
      <c r="AE80" s="115">
        <f t="shared" si="19"/>
        <v>1</v>
      </c>
      <c r="AF80" s="122">
        <f t="shared" si="19"/>
        <v>1</v>
      </c>
      <c r="AG80" s="21">
        <f t="shared" si="19"/>
        <v>0</v>
      </c>
      <c r="AH80" s="9"/>
      <c r="AI80" s="9"/>
      <c r="AJ80" s="9"/>
      <c r="AK80" s="9"/>
      <c r="AL80" s="9"/>
      <c r="AM80" s="9"/>
      <c r="AN80" s="7"/>
      <c r="AO80" s="7"/>
      <c r="AP80" s="7"/>
      <c r="AQ80" s="7"/>
    </row>
    <row r="81" spans="1:43" s="128" customFormat="1" ht="11.25" customHeight="1" x14ac:dyDescent="0.15">
      <c r="A81" s="380"/>
      <c r="B81" s="430"/>
      <c r="C81" s="169" t="s">
        <v>73</v>
      </c>
      <c r="D81" s="308" t="s">
        <v>150</v>
      </c>
      <c r="E81" s="146"/>
      <c r="F81" s="147"/>
      <c r="G81" s="316"/>
      <c r="H81" s="317"/>
      <c r="I81" s="317"/>
      <c r="J81" s="317"/>
      <c r="K81" s="317"/>
      <c r="L81" s="318"/>
      <c r="M81" s="316"/>
      <c r="N81" s="317"/>
      <c r="O81" s="317"/>
      <c r="P81" s="317">
        <v>2</v>
      </c>
      <c r="Q81" s="317">
        <v>2</v>
      </c>
      <c r="R81" s="320"/>
      <c r="S81" s="319"/>
      <c r="T81" s="317"/>
      <c r="U81" s="317"/>
      <c r="V81" s="317"/>
      <c r="W81" s="317"/>
      <c r="X81" s="318"/>
      <c r="Y81" s="316"/>
      <c r="Z81" s="317"/>
      <c r="AA81" s="317"/>
      <c r="AB81" s="317"/>
      <c r="AC81" s="317"/>
      <c r="AD81" s="318"/>
      <c r="AE81" s="115">
        <f t="shared" si="19"/>
        <v>2</v>
      </c>
      <c r="AF81" s="122">
        <f t="shared" si="19"/>
        <v>2</v>
      </c>
      <c r="AG81" s="21">
        <f t="shared" si="19"/>
        <v>0</v>
      </c>
      <c r="AH81" s="9"/>
      <c r="AI81" s="9"/>
      <c r="AJ81" s="9"/>
      <c r="AK81" s="9"/>
      <c r="AL81" s="9"/>
      <c r="AM81" s="9"/>
      <c r="AN81" s="7"/>
      <c r="AO81" s="7"/>
      <c r="AP81" s="7"/>
      <c r="AQ81" s="7"/>
    </row>
    <row r="82" spans="1:43" s="128" customFormat="1" ht="11.25" customHeight="1" x14ac:dyDescent="0.15">
      <c r="A82" s="380"/>
      <c r="B82" s="430"/>
      <c r="C82" s="169" t="s">
        <v>75</v>
      </c>
      <c r="D82" s="308" t="s">
        <v>151</v>
      </c>
      <c r="E82" s="146"/>
      <c r="F82" s="147"/>
      <c r="G82" s="316"/>
      <c r="H82" s="317"/>
      <c r="I82" s="317"/>
      <c r="J82" s="317"/>
      <c r="K82" s="317"/>
      <c r="L82" s="318"/>
      <c r="M82" s="316"/>
      <c r="N82" s="317"/>
      <c r="O82" s="317"/>
      <c r="P82" s="317"/>
      <c r="Q82" s="317"/>
      <c r="R82" s="320"/>
      <c r="S82" s="319"/>
      <c r="T82" s="317"/>
      <c r="U82" s="317"/>
      <c r="V82" s="317"/>
      <c r="W82" s="317"/>
      <c r="X82" s="318"/>
      <c r="Y82" s="316"/>
      <c r="Z82" s="317"/>
      <c r="AA82" s="317"/>
      <c r="AB82" s="317">
        <v>2</v>
      </c>
      <c r="AC82" s="317">
        <v>2</v>
      </c>
      <c r="AD82" s="318"/>
      <c r="AE82" s="115">
        <f t="shared" si="19"/>
        <v>2</v>
      </c>
      <c r="AF82" s="122">
        <f t="shared" si="19"/>
        <v>2</v>
      </c>
      <c r="AG82" s="21">
        <f t="shared" si="19"/>
        <v>0</v>
      </c>
      <c r="AH82" s="9"/>
      <c r="AI82" s="9"/>
      <c r="AJ82" s="9"/>
      <c r="AK82" s="9"/>
      <c r="AL82" s="9"/>
      <c r="AM82" s="9"/>
      <c r="AN82" s="7"/>
      <c r="AO82" s="7"/>
      <c r="AP82" s="7"/>
      <c r="AQ82" s="7"/>
    </row>
    <row r="83" spans="1:43" s="128" customFormat="1" ht="11.25" customHeight="1" x14ac:dyDescent="0.15">
      <c r="A83" s="380"/>
      <c r="B83" s="430"/>
      <c r="C83" s="167"/>
      <c r="D83" s="119" t="s">
        <v>15</v>
      </c>
      <c r="E83" s="110"/>
      <c r="F83" s="98"/>
      <c r="G83" s="92">
        <f t="shared" ref="G83:AA83" si="20">SUM(G74:G82)</f>
        <v>0</v>
      </c>
      <c r="H83" s="91">
        <f t="shared" si="20"/>
        <v>0</v>
      </c>
      <c r="I83" s="91">
        <f t="shared" si="20"/>
        <v>0</v>
      </c>
      <c r="J83" s="91">
        <f t="shared" si="20"/>
        <v>3</v>
      </c>
      <c r="K83" s="91">
        <f t="shared" si="20"/>
        <v>3</v>
      </c>
      <c r="L83" s="28">
        <f t="shared" si="20"/>
        <v>0</v>
      </c>
      <c r="M83" s="92">
        <f t="shared" si="20"/>
        <v>0</v>
      </c>
      <c r="N83" s="91">
        <f t="shared" si="20"/>
        <v>0</v>
      </c>
      <c r="O83" s="91">
        <f t="shared" si="20"/>
        <v>0</v>
      </c>
      <c r="P83" s="91">
        <f t="shared" si="20"/>
        <v>6</v>
      </c>
      <c r="Q83" s="91">
        <f t="shared" si="20"/>
        <v>6</v>
      </c>
      <c r="R83" s="93">
        <f t="shared" si="20"/>
        <v>0</v>
      </c>
      <c r="S83" s="78">
        <f t="shared" si="20"/>
        <v>0</v>
      </c>
      <c r="T83" s="91">
        <f t="shared" si="20"/>
        <v>0</v>
      </c>
      <c r="U83" s="91">
        <f t="shared" si="20"/>
        <v>0</v>
      </c>
      <c r="V83" s="91">
        <f t="shared" si="20"/>
        <v>0</v>
      </c>
      <c r="W83" s="91">
        <f t="shared" si="20"/>
        <v>0</v>
      </c>
      <c r="X83" s="28">
        <f>SUM(X74:X82)</f>
        <v>0</v>
      </c>
      <c r="Y83" s="92">
        <f>SUM(Y74:Y82)</f>
        <v>2</v>
      </c>
      <c r="Z83" s="91">
        <f>SUM(Z74:Z82)</f>
        <v>2</v>
      </c>
      <c r="AA83" s="91">
        <f t="shared" si="20"/>
        <v>0</v>
      </c>
      <c r="AB83" s="91">
        <f>SUM(AB74:AB82)</f>
        <v>4</v>
      </c>
      <c r="AC83" s="91">
        <f>SUM(AC74:AC82)</f>
        <v>4</v>
      </c>
      <c r="AD83" s="93">
        <f>SUM(AD74:AD82)</f>
        <v>0</v>
      </c>
      <c r="AE83" s="92">
        <f>G83+J83+M83+P83+S83+V83+Y83+AB83</f>
        <v>15</v>
      </c>
      <c r="AF83" s="91">
        <f t="shared" si="19"/>
        <v>15</v>
      </c>
      <c r="AG83" s="22">
        <f t="shared" si="19"/>
        <v>0</v>
      </c>
      <c r="AH83" s="9"/>
      <c r="AI83" s="9"/>
      <c r="AJ83" s="9"/>
      <c r="AK83" s="9"/>
      <c r="AL83" s="9"/>
      <c r="AM83" s="9"/>
      <c r="AN83" s="7"/>
      <c r="AO83" s="7"/>
      <c r="AP83" s="7"/>
      <c r="AQ83" s="7"/>
    </row>
    <row r="84" spans="1:43" s="128" customFormat="1" ht="11.25" customHeight="1" x14ac:dyDescent="0.15">
      <c r="A84" s="381"/>
      <c r="B84" s="369" t="s">
        <v>27</v>
      </c>
      <c r="C84" s="412"/>
      <c r="D84" s="395"/>
      <c r="E84" s="31"/>
      <c r="F84" s="32"/>
      <c r="G84" s="33">
        <f>G73+G83</f>
        <v>2</v>
      </c>
      <c r="H84" s="34">
        <f t="shared" ref="H84:AD84" si="21">H73+H83</f>
        <v>2</v>
      </c>
      <c r="I84" s="34">
        <f t="shared" si="21"/>
        <v>0</v>
      </c>
      <c r="J84" s="34">
        <f t="shared" si="21"/>
        <v>6</v>
      </c>
      <c r="K84" s="34">
        <f t="shared" si="21"/>
        <v>5</v>
      </c>
      <c r="L84" s="36">
        <f t="shared" si="21"/>
        <v>2</v>
      </c>
      <c r="M84" s="33">
        <f t="shared" si="21"/>
        <v>4</v>
      </c>
      <c r="N84" s="34">
        <f t="shared" si="21"/>
        <v>2</v>
      </c>
      <c r="O84" s="34">
        <f t="shared" si="21"/>
        <v>4</v>
      </c>
      <c r="P84" s="34">
        <f t="shared" si="21"/>
        <v>9</v>
      </c>
      <c r="Q84" s="34">
        <f t="shared" si="21"/>
        <v>8</v>
      </c>
      <c r="R84" s="35">
        <f t="shared" si="21"/>
        <v>2</v>
      </c>
      <c r="S84" s="33">
        <f t="shared" si="21"/>
        <v>18</v>
      </c>
      <c r="T84" s="34">
        <f t="shared" si="21"/>
        <v>11</v>
      </c>
      <c r="U84" s="34">
        <f t="shared" si="21"/>
        <v>20</v>
      </c>
      <c r="V84" s="34">
        <f t="shared" si="21"/>
        <v>17</v>
      </c>
      <c r="W84" s="34">
        <f t="shared" si="21"/>
        <v>7</v>
      </c>
      <c r="X84" s="35">
        <f t="shared" si="21"/>
        <v>29</v>
      </c>
      <c r="Y84" s="123">
        <f t="shared" si="21"/>
        <v>17</v>
      </c>
      <c r="Z84" s="34">
        <f t="shared" si="21"/>
        <v>10</v>
      </c>
      <c r="AA84" s="34">
        <f t="shared" si="21"/>
        <v>20</v>
      </c>
      <c r="AB84" s="34">
        <f t="shared" si="21"/>
        <v>16</v>
      </c>
      <c r="AC84" s="34">
        <f t="shared" si="21"/>
        <v>12</v>
      </c>
      <c r="AD84" s="35">
        <f t="shared" si="21"/>
        <v>11</v>
      </c>
      <c r="AE84" s="33">
        <f>G84+J84+M84+P84+S84+V84+Y84+AB84</f>
        <v>89</v>
      </c>
      <c r="AF84" s="34">
        <f t="shared" si="19"/>
        <v>57</v>
      </c>
      <c r="AG84" s="37">
        <f t="shared" si="19"/>
        <v>88</v>
      </c>
      <c r="AH84" s="9"/>
      <c r="AI84" s="9"/>
      <c r="AJ84" s="9"/>
      <c r="AK84" s="9"/>
      <c r="AL84" s="9"/>
      <c r="AM84" s="9"/>
      <c r="AN84" s="7"/>
      <c r="AO84" s="7"/>
      <c r="AP84" s="7"/>
      <c r="AQ84" s="7"/>
    </row>
    <row r="85" spans="1:43" s="128" customFormat="1" ht="11.25" customHeight="1" x14ac:dyDescent="0.15">
      <c r="A85" s="370" t="s">
        <v>28</v>
      </c>
      <c r="B85" s="427"/>
      <c r="C85" s="156"/>
      <c r="D85" s="327" t="s">
        <v>152</v>
      </c>
      <c r="E85" s="109"/>
      <c r="F85" s="100"/>
      <c r="G85" s="337"/>
      <c r="H85" s="338"/>
      <c r="I85" s="338"/>
      <c r="J85" s="338"/>
      <c r="K85" s="338"/>
      <c r="L85" s="339"/>
      <c r="M85" s="337">
        <v>2</v>
      </c>
      <c r="N85" s="338">
        <v>2</v>
      </c>
      <c r="O85" s="338"/>
      <c r="P85" s="338"/>
      <c r="Q85" s="338"/>
      <c r="R85" s="340"/>
      <c r="S85" s="338"/>
      <c r="T85" s="338"/>
      <c r="U85" s="338"/>
      <c r="V85" s="338"/>
      <c r="W85" s="338"/>
      <c r="X85" s="340"/>
      <c r="Y85" s="336"/>
      <c r="Z85" s="330"/>
      <c r="AA85" s="330"/>
      <c r="AB85" s="330"/>
      <c r="AC85" s="330"/>
      <c r="AD85" s="331"/>
      <c r="AE85" s="104">
        <f>G85+J85+M85+P85+S85+V85+Y85+AB85</f>
        <v>2</v>
      </c>
      <c r="AF85" s="103">
        <f t="shared" si="19"/>
        <v>2</v>
      </c>
      <c r="AG85" s="20">
        <f t="shared" si="19"/>
        <v>0</v>
      </c>
      <c r="AH85" s="9"/>
      <c r="AI85" s="9"/>
      <c r="AJ85" s="9"/>
      <c r="AK85" s="9"/>
      <c r="AL85" s="9"/>
      <c r="AM85" s="9"/>
      <c r="AN85" s="7"/>
      <c r="AO85" s="7"/>
      <c r="AP85" s="7"/>
      <c r="AQ85" s="7"/>
    </row>
    <row r="86" spans="1:43" s="128" customFormat="1" ht="11.25" customHeight="1" x14ac:dyDescent="0.15">
      <c r="A86" s="371"/>
      <c r="B86" s="428"/>
      <c r="C86" s="157"/>
      <c r="D86" s="328" t="s">
        <v>153</v>
      </c>
      <c r="E86" s="107"/>
      <c r="F86" s="114"/>
      <c r="G86" s="341"/>
      <c r="H86" s="342"/>
      <c r="I86" s="342"/>
      <c r="J86" s="342"/>
      <c r="K86" s="342"/>
      <c r="L86" s="343"/>
      <c r="M86" s="341">
        <v>2</v>
      </c>
      <c r="N86" s="342">
        <v>2</v>
      </c>
      <c r="O86" s="342"/>
      <c r="P86" s="342"/>
      <c r="Q86" s="342"/>
      <c r="R86" s="344"/>
      <c r="S86" s="342"/>
      <c r="T86" s="342"/>
      <c r="U86" s="342"/>
      <c r="V86" s="342"/>
      <c r="W86" s="342"/>
      <c r="X86" s="344"/>
      <c r="Y86" s="335"/>
      <c r="Z86" s="332"/>
      <c r="AA86" s="332"/>
      <c r="AB86" s="332"/>
      <c r="AC86" s="332"/>
      <c r="AD86" s="333"/>
      <c r="AE86" s="115">
        <f>G86+J86+M86+P86+S86+V86+Y86+AB86</f>
        <v>2</v>
      </c>
      <c r="AF86" s="122">
        <f t="shared" si="19"/>
        <v>2</v>
      </c>
      <c r="AG86" s="21">
        <f t="shared" si="19"/>
        <v>0</v>
      </c>
      <c r="AH86" s="9"/>
      <c r="AI86" s="9"/>
      <c r="AJ86" s="9"/>
      <c r="AK86" s="9"/>
      <c r="AL86" s="9"/>
      <c r="AM86" s="9"/>
      <c r="AN86" s="7"/>
      <c r="AO86" s="7"/>
      <c r="AP86" s="7"/>
      <c r="AQ86" s="7"/>
    </row>
    <row r="87" spans="1:43" s="128" customFormat="1" ht="11.25" customHeight="1" x14ac:dyDescent="0.15">
      <c r="A87" s="371"/>
      <c r="B87" s="428"/>
      <c r="C87" s="157"/>
      <c r="D87" s="328" t="s">
        <v>154</v>
      </c>
      <c r="E87" s="107"/>
      <c r="F87" s="114"/>
      <c r="G87" s="341"/>
      <c r="H87" s="342"/>
      <c r="I87" s="342"/>
      <c r="J87" s="342"/>
      <c r="K87" s="342"/>
      <c r="L87" s="343"/>
      <c r="M87" s="341"/>
      <c r="N87" s="342"/>
      <c r="O87" s="342"/>
      <c r="P87" s="342">
        <v>2</v>
      </c>
      <c r="Q87" s="342">
        <v>2</v>
      </c>
      <c r="R87" s="344"/>
      <c r="S87" s="342"/>
      <c r="T87" s="342"/>
      <c r="U87" s="342"/>
      <c r="V87" s="342"/>
      <c r="W87" s="342"/>
      <c r="X87" s="344"/>
      <c r="Y87" s="335"/>
      <c r="Z87" s="332"/>
      <c r="AA87" s="332"/>
      <c r="AB87" s="332"/>
      <c r="AC87" s="332"/>
      <c r="AD87" s="333"/>
      <c r="AE87" s="115">
        <f t="shared" ref="AE87:AG95" si="22">G87+J87+M87+P87+S87+V87+Y87+AB87</f>
        <v>2</v>
      </c>
      <c r="AF87" s="122">
        <f t="shared" si="19"/>
        <v>2</v>
      </c>
      <c r="AG87" s="21">
        <f t="shared" si="19"/>
        <v>0</v>
      </c>
      <c r="AH87" s="9"/>
      <c r="AI87" s="9"/>
      <c r="AJ87" s="9"/>
      <c r="AK87" s="9"/>
      <c r="AL87" s="9"/>
      <c r="AM87" s="9"/>
      <c r="AN87" s="7"/>
      <c r="AO87" s="7"/>
      <c r="AP87" s="7"/>
      <c r="AQ87" s="7"/>
    </row>
    <row r="88" spans="1:43" s="128" customFormat="1" ht="11.25" customHeight="1" x14ac:dyDescent="0.15">
      <c r="A88" s="371"/>
      <c r="B88" s="428"/>
      <c r="C88" s="157"/>
      <c r="D88" s="328" t="s">
        <v>155</v>
      </c>
      <c r="E88" s="107"/>
      <c r="F88" s="114"/>
      <c r="G88" s="341"/>
      <c r="H88" s="342"/>
      <c r="I88" s="342"/>
      <c r="J88" s="342"/>
      <c r="K88" s="342"/>
      <c r="L88" s="343"/>
      <c r="M88" s="341"/>
      <c r="N88" s="342"/>
      <c r="O88" s="342"/>
      <c r="P88" s="342">
        <v>2</v>
      </c>
      <c r="Q88" s="342">
        <v>2</v>
      </c>
      <c r="R88" s="344"/>
      <c r="S88" s="342"/>
      <c r="T88" s="342"/>
      <c r="U88" s="342"/>
      <c r="V88" s="342"/>
      <c r="W88" s="342"/>
      <c r="X88" s="344"/>
      <c r="Y88" s="335"/>
      <c r="Z88" s="332"/>
      <c r="AA88" s="332"/>
      <c r="AB88" s="332"/>
      <c r="AC88" s="332"/>
      <c r="AD88" s="333"/>
      <c r="AE88" s="115">
        <f t="shared" si="22"/>
        <v>2</v>
      </c>
      <c r="AF88" s="122">
        <f t="shared" si="19"/>
        <v>2</v>
      </c>
      <c r="AG88" s="21">
        <f t="shared" si="19"/>
        <v>0</v>
      </c>
      <c r="AH88" s="9"/>
      <c r="AI88" s="9"/>
      <c r="AJ88" s="9"/>
      <c r="AK88" s="9"/>
      <c r="AL88" s="9"/>
      <c r="AM88" s="9"/>
      <c r="AN88" s="7"/>
      <c r="AO88" s="7"/>
      <c r="AP88" s="7"/>
      <c r="AQ88" s="7"/>
    </row>
    <row r="89" spans="1:43" s="128" customFormat="1" ht="11.25" customHeight="1" x14ac:dyDescent="0.15">
      <c r="A89" s="371"/>
      <c r="B89" s="428"/>
      <c r="C89" s="157"/>
      <c r="D89" s="328" t="s">
        <v>156</v>
      </c>
      <c r="E89" s="107"/>
      <c r="F89" s="114"/>
      <c r="G89" s="341"/>
      <c r="H89" s="342"/>
      <c r="I89" s="342"/>
      <c r="J89" s="342"/>
      <c r="K89" s="342"/>
      <c r="L89" s="343"/>
      <c r="M89" s="341"/>
      <c r="N89" s="342"/>
      <c r="O89" s="342"/>
      <c r="P89" s="342"/>
      <c r="Q89" s="342"/>
      <c r="R89" s="344"/>
      <c r="S89" s="342">
        <v>2</v>
      </c>
      <c r="T89" s="342">
        <v>2</v>
      </c>
      <c r="U89" s="342"/>
      <c r="V89" s="342"/>
      <c r="W89" s="342"/>
      <c r="X89" s="344"/>
      <c r="Y89" s="335"/>
      <c r="Z89" s="332"/>
      <c r="AA89" s="332"/>
      <c r="AB89" s="332"/>
      <c r="AC89" s="332"/>
      <c r="AD89" s="333"/>
      <c r="AE89" s="115">
        <f t="shared" si="22"/>
        <v>2</v>
      </c>
      <c r="AF89" s="122">
        <f t="shared" si="19"/>
        <v>2</v>
      </c>
      <c r="AG89" s="21">
        <f t="shared" si="19"/>
        <v>0</v>
      </c>
      <c r="AH89" s="9"/>
      <c r="AI89" s="9"/>
      <c r="AJ89" s="9"/>
      <c r="AK89" s="9"/>
      <c r="AL89" s="9"/>
      <c r="AM89" s="9"/>
      <c r="AN89" s="7"/>
      <c r="AO89" s="7"/>
      <c r="AP89" s="7"/>
      <c r="AQ89" s="7"/>
    </row>
    <row r="90" spans="1:43" s="128" customFormat="1" ht="11.25" customHeight="1" x14ac:dyDescent="0.15">
      <c r="A90" s="371"/>
      <c r="B90" s="428"/>
      <c r="C90" s="157"/>
      <c r="D90" s="328" t="s">
        <v>157</v>
      </c>
      <c r="E90" s="107"/>
      <c r="F90" s="114"/>
      <c r="G90" s="341"/>
      <c r="H90" s="342"/>
      <c r="I90" s="342"/>
      <c r="J90" s="342"/>
      <c r="K90" s="342"/>
      <c r="L90" s="343"/>
      <c r="M90" s="341"/>
      <c r="N90" s="342"/>
      <c r="O90" s="342"/>
      <c r="P90" s="342"/>
      <c r="Q90" s="342"/>
      <c r="R90" s="344"/>
      <c r="S90" s="342">
        <v>2</v>
      </c>
      <c r="T90" s="342">
        <v>2</v>
      </c>
      <c r="U90" s="342"/>
      <c r="V90" s="342"/>
      <c r="W90" s="342"/>
      <c r="X90" s="344"/>
      <c r="Y90" s="335"/>
      <c r="Z90" s="332"/>
      <c r="AA90" s="332"/>
      <c r="AB90" s="332"/>
      <c r="AC90" s="332"/>
      <c r="AD90" s="333"/>
      <c r="AE90" s="115">
        <f t="shared" si="22"/>
        <v>2</v>
      </c>
      <c r="AF90" s="122">
        <f t="shared" si="19"/>
        <v>2</v>
      </c>
      <c r="AG90" s="21">
        <f t="shared" si="19"/>
        <v>0</v>
      </c>
      <c r="AH90" s="9"/>
      <c r="AI90" s="9"/>
      <c r="AJ90" s="9"/>
      <c r="AK90" s="9"/>
      <c r="AL90" s="9"/>
      <c r="AM90" s="9"/>
      <c r="AN90" s="7"/>
      <c r="AO90" s="7"/>
      <c r="AP90" s="7"/>
      <c r="AQ90" s="7"/>
    </row>
    <row r="91" spans="1:43" s="128" customFormat="1" ht="11.25" customHeight="1" x14ac:dyDescent="0.15">
      <c r="A91" s="371"/>
      <c r="B91" s="428"/>
      <c r="C91" s="157"/>
      <c r="D91" s="329" t="s">
        <v>158</v>
      </c>
      <c r="E91" s="107"/>
      <c r="F91" s="114"/>
      <c r="G91" s="341"/>
      <c r="H91" s="342"/>
      <c r="I91" s="342"/>
      <c r="J91" s="342"/>
      <c r="K91" s="342"/>
      <c r="L91" s="343"/>
      <c r="M91" s="341"/>
      <c r="N91" s="342"/>
      <c r="O91" s="342"/>
      <c r="P91" s="342"/>
      <c r="Q91" s="342"/>
      <c r="R91" s="344"/>
      <c r="S91" s="342"/>
      <c r="T91" s="342"/>
      <c r="U91" s="342"/>
      <c r="V91" s="342">
        <v>2</v>
      </c>
      <c r="W91" s="342">
        <v>2</v>
      </c>
      <c r="X91" s="344"/>
      <c r="Y91" s="335"/>
      <c r="Z91" s="332"/>
      <c r="AA91" s="332"/>
      <c r="AB91" s="332"/>
      <c r="AC91" s="332"/>
      <c r="AD91" s="333"/>
      <c r="AE91" s="115">
        <f t="shared" si="22"/>
        <v>2</v>
      </c>
      <c r="AF91" s="122">
        <f t="shared" si="19"/>
        <v>2</v>
      </c>
      <c r="AG91" s="21">
        <f t="shared" si="19"/>
        <v>0</v>
      </c>
      <c r="AH91" s="9"/>
      <c r="AI91" s="9"/>
      <c r="AJ91" s="9"/>
      <c r="AK91" s="9"/>
      <c r="AL91" s="9"/>
      <c r="AM91" s="9"/>
      <c r="AN91" s="7"/>
      <c r="AO91" s="7"/>
      <c r="AP91" s="7"/>
      <c r="AQ91" s="7"/>
    </row>
    <row r="92" spans="1:43" s="128" customFormat="1" ht="11.25" customHeight="1" x14ac:dyDescent="0.15">
      <c r="A92" s="371"/>
      <c r="B92" s="428"/>
      <c r="C92" s="157"/>
      <c r="D92" s="328" t="s">
        <v>159</v>
      </c>
      <c r="E92" s="107"/>
      <c r="F92" s="114"/>
      <c r="G92" s="341"/>
      <c r="H92" s="342"/>
      <c r="I92" s="342"/>
      <c r="J92" s="342"/>
      <c r="K92" s="342"/>
      <c r="L92" s="343"/>
      <c r="M92" s="341"/>
      <c r="N92" s="342"/>
      <c r="O92" s="342"/>
      <c r="P92" s="342"/>
      <c r="Q92" s="342"/>
      <c r="R92" s="344"/>
      <c r="S92" s="345"/>
      <c r="T92" s="346"/>
      <c r="U92" s="342"/>
      <c r="V92" s="346">
        <v>2</v>
      </c>
      <c r="W92" s="346">
        <v>2</v>
      </c>
      <c r="X92" s="344"/>
      <c r="Y92" s="347"/>
      <c r="Z92" s="348"/>
      <c r="AA92" s="332"/>
      <c r="AB92" s="348"/>
      <c r="AC92" s="348"/>
      <c r="AD92" s="333"/>
      <c r="AE92" s="115">
        <f t="shared" si="22"/>
        <v>2</v>
      </c>
      <c r="AF92" s="122">
        <f t="shared" si="22"/>
        <v>2</v>
      </c>
      <c r="AG92" s="21">
        <f t="shared" si="22"/>
        <v>0</v>
      </c>
      <c r="AH92" s="127"/>
      <c r="AI92" s="127"/>
      <c r="AJ92" s="9"/>
      <c r="AK92" s="13"/>
      <c r="AL92" s="13"/>
      <c r="AM92" s="9"/>
      <c r="AN92" s="7"/>
      <c r="AO92" s="7"/>
      <c r="AP92" s="7"/>
      <c r="AQ92" s="7"/>
    </row>
    <row r="93" spans="1:43" s="128" customFormat="1" ht="11.25" customHeight="1" x14ac:dyDescent="0.15">
      <c r="A93" s="371"/>
      <c r="B93" s="428"/>
      <c r="C93" s="157"/>
      <c r="D93" s="328" t="s">
        <v>160</v>
      </c>
      <c r="E93" s="107"/>
      <c r="F93" s="114"/>
      <c r="G93" s="341"/>
      <c r="H93" s="342"/>
      <c r="I93" s="342"/>
      <c r="J93" s="342"/>
      <c r="K93" s="342"/>
      <c r="L93" s="343"/>
      <c r="M93" s="341"/>
      <c r="N93" s="342"/>
      <c r="O93" s="342"/>
      <c r="P93" s="342"/>
      <c r="Q93" s="342"/>
      <c r="R93" s="344"/>
      <c r="S93" s="342"/>
      <c r="T93" s="342"/>
      <c r="U93" s="342"/>
      <c r="V93" s="342"/>
      <c r="W93" s="342"/>
      <c r="X93" s="344"/>
      <c r="Y93" s="335">
        <v>2</v>
      </c>
      <c r="Z93" s="332">
        <v>2</v>
      </c>
      <c r="AA93" s="332"/>
      <c r="AB93" s="332"/>
      <c r="AC93" s="332"/>
      <c r="AD93" s="333"/>
      <c r="AE93" s="115">
        <f t="shared" si="22"/>
        <v>2</v>
      </c>
      <c r="AF93" s="122">
        <f t="shared" si="22"/>
        <v>2</v>
      </c>
      <c r="AG93" s="21">
        <f t="shared" si="22"/>
        <v>0</v>
      </c>
      <c r="AH93" s="9"/>
      <c r="AI93" s="9"/>
      <c r="AJ93" s="9"/>
      <c r="AK93" s="9"/>
      <c r="AL93" s="9"/>
      <c r="AM93" s="9"/>
      <c r="AN93" s="7"/>
      <c r="AO93" s="7"/>
      <c r="AP93" s="7"/>
      <c r="AQ93" s="7"/>
    </row>
    <row r="94" spans="1:43" s="128" customFormat="1" ht="11.25" customHeight="1" x14ac:dyDescent="0.15">
      <c r="A94" s="371"/>
      <c r="B94" s="428"/>
      <c r="C94" s="157"/>
      <c r="D94" s="328" t="s">
        <v>162</v>
      </c>
      <c r="E94" s="107"/>
      <c r="F94" s="114"/>
      <c r="G94" s="341"/>
      <c r="H94" s="342"/>
      <c r="I94" s="342"/>
      <c r="J94" s="342"/>
      <c r="K94" s="342"/>
      <c r="L94" s="343"/>
      <c r="M94" s="341"/>
      <c r="N94" s="342"/>
      <c r="O94" s="342"/>
      <c r="P94" s="342"/>
      <c r="Q94" s="342"/>
      <c r="R94" s="344"/>
      <c r="S94" s="342"/>
      <c r="T94" s="342"/>
      <c r="U94" s="342"/>
      <c r="V94" s="342"/>
      <c r="W94" s="342"/>
      <c r="X94" s="344"/>
      <c r="Y94" s="335">
        <v>1</v>
      </c>
      <c r="Z94" s="332" t="s">
        <v>40</v>
      </c>
      <c r="AA94" s="332"/>
      <c r="AB94" s="332">
        <v>1</v>
      </c>
      <c r="AC94" s="332" t="s">
        <v>40</v>
      </c>
      <c r="AD94" s="333"/>
      <c r="AE94" s="115">
        <f t="shared" si="22"/>
        <v>2</v>
      </c>
      <c r="AF94" s="122">
        <v>0</v>
      </c>
      <c r="AG94" s="21">
        <f t="shared" si="22"/>
        <v>0</v>
      </c>
      <c r="AH94" s="9"/>
      <c r="AI94" s="9"/>
      <c r="AJ94" s="9"/>
      <c r="AK94" s="9"/>
      <c r="AL94" s="9"/>
      <c r="AM94" s="9"/>
      <c r="AN94" s="7"/>
      <c r="AO94" s="7"/>
      <c r="AP94" s="7"/>
      <c r="AQ94" s="7"/>
    </row>
    <row r="95" spans="1:43" s="128" customFormat="1" ht="11.25" customHeight="1" x14ac:dyDescent="0.15">
      <c r="A95" s="371"/>
      <c r="B95" s="428"/>
      <c r="C95" s="157"/>
      <c r="D95" s="328" t="s">
        <v>161</v>
      </c>
      <c r="E95" s="107"/>
      <c r="F95" s="114"/>
      <c r="G95" s="341"/>
      <c r="H95" s="342"/>
      <c r="I95" s="342"/>
      <c r="J95" s="342"/>
      <c r="K95" s="342"/>
      <c r="L95" s="343"/>
      <c r="M95" s="341"/>
      <c r="N95" s="342"/>
      <c r="O95" s="342"/>
      <c r="P95" s="342"/>
      <c r="Q95" s="342"/>
      <c r="R95" s="344"/>
      <c r="S95" s="349"/>
      <c r="T95" s="342"/>
      <c r="U95" s="342"/>
      <c r="V95" s="342"/>
      <c r="W95" s="342"/>
      <c r="X95" s="350"/>
      <c r="Y95" s="335"/>
      <c r="Z95" s="332"/>
      <c r="AA95" s="332"/>
      <c r="AB95" s="332">
        <v>2</v>
      </c>
      <c r="AC95" s="332"/>
      <c r="AD95" s="334" t="s">
        <v>52</v>
      </c>
      <c r="AE95" s="115">
        <f t="shared" si="22"/>
        <v>2</v>
      </c>
      <c r="AF95" s="122">
        <f t="shared" si="22"/>
        <v>0</v>
      </c>
      <c r="AG95" s="21" t="s">
        <v>29</v>
      </c>
      <c r="AH95" s="9"/>
      <c r="AI95" s="9"/>
      <c r="AJ95" s="9"/>
      <c r="AK95" s="9"/>
      <c r="AL95" s="9"/>
      <c r="AM95" s="9"/>
      <c r="AN95" s="7"/>
      <c r="AO95" s="7"/>
      <c r="AP95" s="7"/>
      <c r="AQ95" s="7"/>
    </row>
    <row r="96" spans="1:43" s="128" customFormat="1" ht="11.25" customHeight="1" x14ac:dyDescent="0.15">
      <c r="A96" s="372"/>
      <c r="B96" s="429"/>
      <c r="C96" s="158"/>
      <c r="D96" s="131" t="s">
        <v>30</v>
      </c>
      <c r="E96" s="110"/>
      <c r="F96" s="98"/>
      <c r="G96" s="92">
        <f t="shared" ref="G96:X96" si="23">SUM(G85:G95)</f>
        <v>0</v>
      </c>
      <c r="H96" s="91">
        <f t="shared" si="23"/>
        <v>0</v>
      </c>
      <c r="I96" s="91">
        <f t="shared" si="23"/>
        <v>0</v>
      </c>
      <c r="J96" s="91">
        <f t="shared" si="23"/>
        <v>0</v>
      </c>
      <c r="K96" s="91">
        <f t="shared" si="23"/>
        <v>0</v>
      </c>
      <c r="L96" s="28">
        <f t="shared" si="23"/>
        <v>0</v>
      </c>
      <c r="M96" s="92">
        <f t="shared" si="23"/>
        <v>4</v>
      </c>
      <c r="N96" s="91">
        <f t="shared" si="23"/>
        <v>4</v>
      </c>
      <c r="O96" s="91">
        <f t="shared" si="23"/>
        <v>0</v>
      </c>
      <c r="P96" s="91">
        <f t="shared" si="23"/>
        <v>4</v>
      </c>
      <c r="Q96" s="91">
        <f t="shared" si="23"/>
        <v>4</v>
      </c>
      <c r="R96" s="93">
        <f t="shared" si="23"/>
        <v>0</v>
      </c>
      <c r="S96" s="78">
        <f t="shared" si="23"/>
        <v>4</v>
      </c>
      <c r="T96" s="91">
        <f t="shared" si="23"/>
        <v>4</v>
      </c>
      <c r="U96" s="91">
        <f t="shared" si="23"/>
        <v>0</v>
      </c>
      <c r="V96" s="91">
        <f t="shared" si="23"/>
        <v>4</v>
      </c>
      <c r="W96" s="91">
        <f t="shared" si="23"/>
        <v>4</v>
      </c>
      <c r="X96" s="28">
        <f t="shared" si="23"/>
        <v>0</v>
      </c>
      <c r="Y96" s="92">
        <f>SUM(Y85:Y95)</f>
        <v>3</v>
      </c>
      <c r="Z96" s="91">
        <f>SUM(Z85:Z95)</f>
        <v>2</v>
      </c>
      <c r="AA96" s="91">
        <v>0</v>
      </c>
      <c r="AB96" s="91">
        <f>SUM(AB85:AB95)</f>
        <v>3</v>
      </c>
      <c r="AC96" s="91">
        <f>SUM(AC85:AC95)</f>
        <v>0</v>
      </c>
      <c r="AD96" s="93">
        <f>SUM(AD85:AD95)</f>
        <v>0</v>
      </c>
      <c r="AE96" s="92">
        <f>G96+J96+M96+P96+S96+V96+Y96+AB96</f>
        <v>22</v>
      </c>
      <c r="AF96" s="91">
        <f>H96+K96+N96+Q96+T96+W96+Z96+AC96</f>
        <v>18</v>
      </c>
      <c r="AG96" s="22" t="s">
        <v>37</v>
      </c>
      <c r="AH96" s="9"/>
      <c r="AI96" s="9"/>
      <c r="AJ96" s="9"/>
      <c r="AL96" s="9"/>
      <c r="AM96" s="9"/>
      <c r="AN96" s="7"/>
      <c r="AO96" s="7"/>
      <c r="AP96" s="7"/>
      <c r="AQ96" s="7"/>
    </row>
    <row r="97" spans="1:47" s="128" customFormat="1" ht="11.25" customHeight="1" x14ac:dyDescent="0.15">
      <c r="A97" s="373" t="s">
        <v>31</v>
      </c>
      <c r="B97" s="374"/>
      <c r="C97" s="374"/>
      <c r="D97" s="375"/>
      <c r="E97" s="38"/>
      <c r="F97" s="39"/>
      <c r="G97" s="40">
        <f>G29</f>
        <v>8</v>
      </c>
      <c r="H97" s="41">
        <f t="shared" ref="H97:AD97" si="24">H29</f>
        <v>7</v>
      </c>
      <c r="I97" s="41">
        <f t="shared" si="24"/>
        <v>2</v>
      </c>
      <c r="J97" s="41">
        <f t="shared" si="24"/>
        <v>5</v>
      </c>
      <c r="K97" s="41">
        <f t="shared" si="24"/>
        <v>3</v>
      </c>
      <c r="L97" s="132">
        <f t="shared" si="24"/>
        <v>4</v>
      </c>
      <c r="M97" s="40">
        <f t="shared" si="24"/>
        <v>4</v>
      </c>
      <c r="N97" s="41">
        <f t="shared" si="24"/>
        <v>4</v>
      </c>
      <c r="O97" s="41">
        <f t="shared" si="24"/>
        <v>0</v>
      </c>
      <c r="P97" s="41">
        <f t="shared" si="24"/>
        <v>4</v>
      </c>
      <c r="Q97" s="41">
        <f t="shared" si="24"/>
        <v>4</v>
      </c>
      <c r="R97" s="42">
        <f t="shared" si="24"/>
        <v>0</v>
      </c>
      <c r="S97" s="125">
        <f t="shared" si="24"/>
        <v>1</v>
      </c>
      <c r="T97" s="41">
        <f t="shared" si="24"/>
        <v>1</v>
      </c>
      <c r="U97" s="41">
        <f t="shared" si="24"/>
        <v>0</v>
      </c>
      <c r="V97" s="41">
        <f t="shared" si="24"/>
        <v>1</v>
      </c>
      <c r="W97" s="41">
        <f t="shared" si="24"/>
        <v>1</v>
      </c>
      <c r="X97" s="42">
        <f t="shared" si="24"/>
        <v>0</v>
      </c>
      <c r="Y97" s="125">
        <f t="shared" si="24"/>
        <v>5</v>
      </c>
      <c r="Z97" s="41">
        <f t="shared" si="24"/>
        <v>4</v>
      </c>
      <c r="AA97" s="41">
        <f t="shared" si="24"/>
        <v>0</v>
      </c>
      <c r="AB97" s="41">
        <f t="shared" si="24"/>
        <v>1</v>
      </c>
      <c r="AC97" s="41">
        <f t="shared" si="24"/>
        <v>1</v>
      </c>
      <c r="AD97" s="42">
        <f t="shared" si="24"/>
        <v>0</v>
      </c>
      <c r="AE97" s="104">
        <f>AE29</f>
        <v>29</v>
      </c>
      <c r="AF97" s="125">
        <f>AF29</f>
        <v>25</v>
      </c>
      <c r="AG97" s="43">
        <f>AG29</f>
        <v>6</v>
      </c>
      <c r="AH97" s="9"/>
      <c r="AI97" s="9"/>
      <c r="AJ97" s="9"/>
      <c r="AK97" s="9"/>
      <c r="AL97" s="9"/>
      <c r="AM97" s="9"/>
      <c r="AN97" s="7"/>
      <c r="AO97" s="7"/>
      <c r="AP97" s="7"/>
      <c r="AQ97" s="7"/>
    </row>
    <row r="98" spans="1:47" s="128" customFormat="1" ht="11.25" customHeight="1" x14ac:dyDescent="0.15">
      <c r="A98" s="376" t="s">
        <v>32</v>
      </c>
      <c r="B98" s="377"/>
      <c r="C98" s="377"/>
      <c r="D98" s="378"/>
      <c r="E98" s="113"/>
      <c r="F98" s="97"/>
      <c r="G98" s="115">
        <f>G48</f>
        <v>6</v>
      </c>
      <c r="H98" s="122">
        <f t="shared" ref="H98:AD98" si="25">H48</f>
        <v>6</v>
      </c>
      <c r="I98" s="122">
        <f t="shared" si="25"/>
        <v>0</v>
      </c>
      <c r="J98" s="122">
        <f t="shared" si="25"/>
        <v>6</v>
      </c>
      <c r="K98" s="122">
        <f t="shared" si="25"/>
        <v>6</v>
      </c>
      <c r="L98" s="121">
        <f t="shared" si="25"/>
        <v>0</v>
      </c>
      <c r="M98" s="115">
        <f t="shared" si="25"/>
        <v>8</v>
      </c>
      <c r="N98" s="122">
        <f t="shared" si="25"/>
        <v>8</v>
      </c>
      <c r="O98" s="122">
        <f t="shared" si="25"/>
        <v>0</v>
      </c>
      <c r="P98" s="122">
        <f t="shared" si="25"/>
        <v>7</v>
      </c>
      <c r="Q98" s="122">
        <f t="shared" si="25"/>
        <v>7</v>
      </c>
      <c r="R98" s="116">
        <f t="shared" si="25"/>
        <v>0</v>
      </c>
      <c r="S98" s="120">
        <f t="shared" si="25"/>
        <v>0</v>
      </c>
      <c r="T98" s="122">
        <f t="shared" si="25"/>
        <v>0</v>
      </c>
      <c r="U98" s="122">
        <f t="shared" si="25"/>
        <v>0</v>
      </c>
      <c r="V98" s="122">
        <f t="shared" si="25"/>
        <v>0</v>
      </c>
      <c r="W98" s="122">
        <f t="shared" si="25"/>
        <v>0</v>
      </c>
      <c r="X98" s="116">
        <f t="shared" si="25"/>
        <v>0</v>
      </c>
      <c r="Y98" s="120">
        <f t="shared" si="25"/>
        <v>0</v>
      </c>
      <c r="Z98" s="122">
        <f t="shared" si="25"/>
        <v>0</v>
      </c>
      <c r="AA98" s="122">
        <f t="shared" si="25"/>
        <v>0</v>
      </c>
      <c r="AB98" s="122">
        <f>AB48</f>
        <v>0</v>
      </c>
      <c r="AC98" s="122">
        <f t="shared" si="25"/>
        <v>0</v>
      </c>
      <c r="AD98" s="116">
        <f t="shared" si="25"/>
        <v>0</v>
      </c>
      <c r="AE98" s="115">
        <f>AE48</f>
        <v>27</v>
      </c>
      <c r="AF98" s="120">
        <f>AF48</f>
        <v>27</v>
      </c>
      <c r="AG98" s="21">
        <f>AG48</f>
        <v>0</v>
      </c>
      <c r="AH98" s="9"/>
      <c r="AI98" s="9"/>
      <c r="AJ98" s="9" t="s">
        <v>60</v>
      </c>
      <c r="AK98" s="9" t="s">
        <v>61</v>
      </c>
      <c r="AL98" s="9"/>
      <c r="AM98" s="9"/>
      <c r="AN98" s="7"/>
      <c r="AO98" s="7"/>
      <c r="AP98" s="7"/>
      <c r="AQ98" s="7"/>
    </row>
    <row r="99" spans="1:47" ht="11.25" customHeight="1" x14ac:dyDescent="0.15">
      <c r="A99" s="376" t="s">
        <v>33</v>
      </c>
      <c r="B99" s="377"/>
      <c r="C99" s="377"/>
      <c r="D99" s="378"/>
      <c r="E99" s="113"/>
      <c r="F99" s="97"/>
      <c r="G99" s="115">
        <f>G84</f>
        <v>2</v>
      </c>
      <c r="H99" s="122">
        <f t="shared" ref="H99:AD99" si="26">H84</f>
        <v>2</v>
      </c>
      <c r="I99" s="122">
        <f t="shared" si="26"/>
        <v>0</v>
      </c>
      <c r="J99" s="122">
        <f t="shared" si="26"/>
        <v>6</v>
      </c>
      <c r="K99" s="122">
        <f t="shared" si="26"/>
        <v>5</v>
      </c>
      <c r="L99" s="121">
        <f t="shared" si="26"/>
        <v>2</v>
      </c>
      <c r="M99" s="115">
        <f t="shared" si="26"/>
        <v>4</v>
      </c>
      <c r="N99" s="122">
        <f t="shared" si="26"/>
        <v>2</v>
      </c>
      <c r="O99" s="122">
        <f t="shared" si="26"/>
        <v>4</v>
      </c>
      <c r="P99" s="122">
        <f t="shared" si="26"/>
        <v>9</v>
      </c>
      <c r="Q99" s="122">
        <f t="shared" si="26"/>
        <v>8</v>
      </c>
      <c r="R99" s="116">
        <f t="shared" si="26"/>
        <v>2</v>
      </c>
      <c r="S99" s="120">
        <f t="shared" si="26"/>
        <v>18</v>
      </c>
      <c r="T99" s="122">
        <f t="shared" si="26"/>
        <v>11</v>
      </c>
      <c r="U99" s="122">
        <f t="shared" si="26"/>
        <v>20</v>
      </c>
      <c r="V99" s="122">
        <f t="shared" si="26"/>
        <v>17</v>
      </c>
      <c r="W99" s="122">
        <f t="shared" si="26"/>
        <v>7</v>
      </c>
      <c r="X99" s="116">
        <f t="shared" si="26"/>
        <v>29</v>
      </c>
      <c r="Y99" s="120">
        <f t="shared" si="26"/>
        <v>17</v>
      </c>
      <c r="Z99" s="122">
        <f t="shared" si="26"/>
        <v>10</v>
      </c>
      <c r="AA99" s="122">
        <f t="shared" si="26"/>
        <v>20</v>
      </c>
      <c r="AB99" s="122">
        <f t="shared" si="26"/>
        <v>16</v>
      </c>
      <c r="AC99" s="122">
        <f t="shared" si="26"/>
        <v>12</v>
      </c>
      <c r="AD99" s="116">
        <f t="shared" si="26"/>
        <v>11</v>
      </c>
      <c r="AE99" s="115">
        <f>AE84</f>
        <v>89</v>
      </c>
      <c r="AF99" s="120">
        <f>AF84</f>
        <v>57</v>
      </c>
      <c r="AG99" s="21">
        <f>AG84</f>
        <v>88</v>
      </c>
      <c r="AH99" s="44">
        <f>AJ99/(AJ99+AK99)*100</f>
        <v>48.837209302325576</v>
      </c>
      <c r="AI99" s="44">
        <f>AK99/(AJ99+AK99)*100</f>
        <v>51.162790697674424</v>
      </c>
      <c r="AJ99" s="9">
        <f>AF99+AF98</f>
        <v>84</v>
      </c>
      <c r="AK99" s="9">
        <f>AG99+AG98</f>
        <v>88</v>
      </c>
      <c r="AL99" s="9"/>
      <c r="AM99" s="9"/>
    </row>
    <row r="100" spans="1:47" ht="11.25" customHeight="1" thickBot="1" x14ac:dyDescent="0.2">
      <c r="A100" s="384" t="s">
        <v>34</v>
      </c>
      <c r="B100" s="385"/>
      <c r="C100" s="385"/>
      <c r="D100" s="386"/>
      <c r="E100" s="108"/>
      <c r="F100" s="96"/>
      <c r="G100" s="88">
        <f>G96</f>
        <v>0</v>
      </c>
      <c r="H100" s="106">
        <f t="shared" ref="H100:AC100" si="27">H96</f>
        <v>0</v>
      </c>
      <c r="I100" s="106">
        <f t="shared" si="27"/>
        <v>0</v>
      </c>
      <c r="J100" s="106">
        <f t="shared" si="27"/>
        <v>0</v>
      </c>
      <c r="K100" s="106">
        <f t="shared" si="27"/>
        <v>0</v>
      </c>
      <c r="L100" s="63">
        <f t="shared" si="27"/>
        <v>0</v>
      </c>
      <c r="M100" s="88">
        <f t="shared" si="27"/>
        <v>4</v>
      </c>
      <c r="N100" s="106">
        <f t="shared" si="27"/>
        <v>4</v>
      </c>
      <c r="O100" s="106">
        <f t="shared" si="27"/>
        <v>0</v>
      </c>
      <c r="P100" s="106">
        <f t="shared" si="27"/>
        <v>4</v>
      </c>
      <c r="Q100" s="106">
        <f t="shared" si="27"/>
        <v>4</v>
      </c>
      <c r="R100" s="102">
        <f t="shared" si="27"/>
        <v>0</v>
      </c>
      <c r="S100" s="105">
        <f t="shared" si="27"/>
        <v>4</v>
      </c>
      <c r="T100" s="106">
        <f t="shared" si="27"/>
        <v>4</v>
      </c>
      <c r="U100" s="106">
        <f t="shared" si="27"/>
        <v>0</v>
      </c>
      <c r="V100" s="106">
        <f t="shared" si="27"/>
        <v>4</v>
      </c>
      <c r="W100" s="106">
        <f t="shared" si="27"/>
        <v>4</v>
      </c>
      <c r="X100" s="102">
        <f t="shared" si="27"/>
        <v>0</v>
      </c>
      <c r="Y100" s="105">
        <f t="shared" si="27"/>
        <v>3</v>
      </c>
      <c r="Z100" s="106">
        <f t="shared" si="27"/>
        <v>2</v>
      </c>
      <c r="AA100" s="106">
        <f t="shared" si="27"/>
        <v>0</v>
      </c>
      <c r="AB100" s="106">
        <f>AB96</f>
        <v>3</v>
      </c>
      <c r="AC100" s="106">
        <f t="shared" si="27"/>
        <v>0</v>
      </c>
      <c r="AD100" s="102" t="s">
        <v>29</v>
      </c>
      <c r="AE100" s="88">
        <f>AE96</f>
        <v>22</v>
      </c>
      <c r="AF100" s="105">
        <f>AF96</f>
        <v>18</v>
      </c>
      <c r="AG100" s="45" t="s">
        <v>29</v>
      </c>
      <c r="AH100" s="9">
        <f>AE97</f>
        <v>29</v>
      </c>
      <c r="AI100" s="9" t="s">
        <v>41</v>
      </c>
      <c r="AJ100" s="9"/>
      <c r="AK100" s="9"/>
      <c r="AL100" s="9"/>
      <c r="AM100" s="9"/>
    </row>
    <row r="101" spans="1:47" x14ac:dyDescent="0.15">
      <c r="A101" s="387" t="s">
        <v>35</v>
      </c>
      <c r="B101" s="388"/>
      <c r="C101" s="388"/>
      <c r="D101" s="389"/>
      <c r="E101" s="46"/>
      <c r="F101" s="47"/>
      <c r="G101" s="48">
        <f>SUM(G97:G100)</f>
        <v>16</v>
      </c>
      <c r="H101" s="49">
        <f t="shared" ref="H101:L101" si="28">SUM(H97:H100)</f>
        <v>15</v>
      </c>
      <c r="I101" s="49">
        <f t="shared" si="28"/>
        <v>2</v>
      </c>
      <c r="J101" s="49">
        <f>SUM(J97:J100)</f>
        <v>17</v>
      </c>
      <c r="K101" s="49">
        <f t="shared" si="28"/>
        <v>14</v>
      </c>
      <c r="L101" s="52">
        <f t="shared" si="28"/>
        <v>6</v>
      </c>
      <c r="M101" s="48">
        <f>SUM(M97:M99)</f>
        <v>16</v>
      </c>
      <c r="N101" s="49">
        <f t="shared" ref="N101:AD101" si="29">SUM(N97:N99)</f>
        <v>14</v>
      </c>
      <c r="O101" s="49">
        <f t="shared" si="29"/>
        <v>4</v>
      </c>
      <c r="P101" s="49">
        <f t="shared" si="29"/>
        <v>20</v>
      </c>
      <c r="Q101" s="49">
        <f t="shared" si="29"/>
        <v>19</v>
      </c>
      <c r="R101" s="50">
        <f t="shared" si="29"/>
        <v>2</v>
      </c>
      <c r="S101" s="48">
        <f t="shared" si="29"/>
        <v>19</v>
      </c>
      <c r="T101" s="49">
        <f t="shared" si="29"/>
        <v>12</v>
      </c>
      <c r="U101" s="49">
        <f t="shared" si="29"/>
        <v>20</v>
      </c>
      <c r="V101" s="49">
        <f t="shared" si="29"/>
        <v>18</v>
      </c>
      <c r="W101" s="49">
        <f t="shared" si="29"/>
        <v>8</v>
      </c>
      <c r="X101" s="52">
        <f t="shared" si="29"/>
        <v>29</v>
      </c>
      <c r="Y101" s="48">
        <f>SUM(Y97:Y99)</f>
        <v>22</v>
      </c>
      <c r="Z101" s="49">
        <f t="shared" si="29"/>
        <v>14</v>
      </c>
      <c r="AA101" s="49">
        <f t="shared" si="29"/>
        <v>20</v>
      </c>
      <c r="AB101" s="49">
        <f t="shared" si="29"/>
        <v>17</v>
      </c>
      <c r="AC101" s="49">
        <f t="shared" si="29"/>
        <v>13</v>
      </c>
      <c r="AD101" s="52">
        <f t="shared" si="29"/>
        <v>11</v>
      </c>
      <c r="AE101" s="48">
        <f>AE97+AE98+AE99</f>
        <v>145</v>
      </c>
      <c r="AF101" s="51">
        <f>AF97+AF98+AF99</f>
        <v>109</v>
      </c>
      <c r="AG101" s="53">
        <f>AG97+AG98+AG99</f>
        <v>94</v>
      </c>
      <c r="AH101" s="9">
        <f>AE98+AE99</f>
        <v>116</v>
      </c>
      <c r="AI101" s="9" t="s">
        <v>42</v>
      </c>
      <c r="AJ101" s="9"/>
      <c r="AK101" s="9"/>
      <c r="AL101" s="9"/>
      <c r="AM101" s="9"/>
    </row>
    <row r="102" spans="1:47" ht="14.25" thickBot="1" x14ac:dyDescent="0.2">
      <c r="A102" s="390" t="s">
        <v>36</v>
      </c>
      <c r="B102" s="391"/>
      <c r="C102" s="391"/>
      <c r="D102" s="392"/>
      <c r="E102" s="54"/>
      <c r="F102" s="55"/>
      <c r="G102" s="56">
        <f>SUM(G97:G100)</f>
        <v>16</v>
      </c>
      <c r="H102" s="57">
        <f t="shared" ref="H102:AC102" si="30">SUM(H97:H100)</f>
        <v>15</v>
      </c>
      <c r="I102" s="57">
        <f t="shared" si="30"/>
        <v>2</v>
      </c>
      <c r="J102" s="57">
        <f t="shared" si="30"/>
        <v>17</v>
      </c>
      <c r="K102" s="57">
        <f t="shared" si="30"/>
        <v>14</v>
      </c>
      <c r="L102" s="59">
        <f t="shared" si="30"/>
        <v>6</v>
      </c>
      <c r="M102" s="56">
        <f t="shared" si="30"/>
        <v>20</v>
      </c>
      <c r="N102" s="57">
        <f t="shared" si="30"/>
        <v>18</v>
      </c>
      <c r="O102" s="57">
        <f t="shared" si="30"/>
        <v>4</v>
      </c>
      <c r="P102" s="57">
        <f t="shared" si="30"/>
        <v>24</v>
      </c>
      <c r="Q102" s="57">
        <f t="shared" si="30"/>
        <v>23</v>
      </c>
      <c r="R102" s="58">
        <f t="shared" si="30"/>
        <v>2</v>
      </c>
      <c r="S102" s="56">
        <f t="shared" si="30"/>
        <v>23</v>
      </c>
      <c r="T102" s="57">
        <f t="shared" si="30"/>
        <v>16</v>
      </c>
      <c r="U102" s="57">
        <f t="shared" si="30"/>
        <v>20</v>
      </c>
      <c r="V102" s="57">
        <f t="shared" si="30"/>
        <v>22</v>
      </c>
      <c r="W102" s="57">
        <f t="shared" si="30"/>
        <v>12</v>
      </c>
      <c r="X102" s="59">
        <f t="shared" si="30"/>
        <v>29</v>
      </c>
      <c r="Y102" s="56">
        <f>SUM(Y97:Y100)</f>
        <v>25</v>
      </c>
      <c r="Z102" s="57">
        <f t="shared" si="30"/>
        <v>16</v>
      </c>
      <c r="AA102" s="57">
        <f t="shared" si="30"/>
        <v>20</v>
      </c>
      <c r="AB102" s="57">
        <f t="shared" si="30"/>
        <v>20</v>
      </c>
      <c r="AC102" s="57">
        <f t="shared" si="30"/>
        <v>13</v>
      </c>
      <c r="AD102" s="355" t="s">
        <v>163</v>
      </c>
      <c r="AE102" s="356">
        <f>SUM(AE97:AE100)</f>
        <v>167</v>
      </c>
      <c r="AF102" s="357">
        <f>SUM(AF97:AF100)</f>
        <v>127</v>
      </c>
      <c r="AG102" s="358" t="s">
        <v>164</v>
      </c>
      <c r="AH102" s="353">
        <f>AE97/AE101*100</f>
        <v>20</v>
      </c>
      <c r="AI102" s="351" t="s">
        <v>165</v>
      </c>
      <c r="AJ102" s="9"/>
      <c r="AK102" s="9"/>
      <c r="AL102" s="9"/>
      <c r="AM102" s="9"/>
    </row>
    <row r="103" spans="1:47" s="80" customFormat="1" ht="15" customHeight="1" x14ac:dyDescent="0.15">
      <c r="A103" s="366" t="s">
        <v>68</v>
      </c>
      <c r="B103" s="366"/>
      <c r="C103" s="366"/>
      <c r="D103" s="366"/>
      <c r="E103" s="366"/>
      <c r="F103" s="366"/>
      <c r="G103" s="366"/>
      <c r="H103" s="366"/>
      <c r="I103" s="366"/>
      <c r="J103" s="366"/>
      <c r="K103" s="366"/>
      <c r="L103" s="366"/>
      <c r="M103" s="366"/>
      <c r="N103" s="366"/>
      <c r="O103" s="366"/>
      <c r="P103" s="366"/>
      <c r="Q103" s="366"/>
      <c r="R103" s="366"/>
      <c r="S103" s="366"/>
      <c r="T103" s="366"/>
      <c r="U103" s="366"/>
      <c r="V103" s="366"/>
      <c r="W103" s="366"/>
      <c r="X103" s="366"/>
      <c r="Y103" s="366"/>
      <c r="Z103" s="366"/>
      <c r="AA103" s="366"/>
      <c r="AB103" s="60"/>
      <c r="AC103" s="60"/>
      <c r="AD103" s="60"/>
      <c r="AE103" s="61"/>
      <c r="AF103" s="61"/>
      <c r="AG103" s="61"/>
      <c r="AH103" s="354">
        <f>(AE98+AE99)/AE101*100</f>
        <v>80</v>
      </c>
      <c r="AI103" s="352" t="s">
        <v>166</v>
      </c>
      <c r="AJ103" s="9"/>
      <c r="AK103" s="9"/>
      <c r="AL103" s="9"/>
      <c r="AM103" s="9"/>
      <c r="AN103" s="14"/>
      <c r="AO103" s="14"/>
      <c r="AP103" s="14"/>
      <c r="AQ103" s="14"/>
      <c r="AR103" s="15"/>
      <c r="AS103" s="15"/>
      <c r="AT103" s="15"/>
      <c r="AU103" s="15"/>
    </row>
    <row r="104" spans="1:47" s="16" customFormat="1" ht="13.5" customHeight="1" x14ac:dyDescent="0.15">
      <c r="A104" s="426" t="s">
        <v>87</v>
      </c>
      <c r="B104" s="426"/>
      <c r="C104" s="426"/>
      <c r="D104" s="426"/>
      <c r="E104" s="426"/>
      <c r="F104" s="426"/>
      <c r="G104" s="426"/>
      <c r="H104" s="426"/>
      <c r="I104" s="426"/>
      <c r="J104" s="426"/>
      <c r="K104" s="426"/>
      <c r="L104" s="426"/>
      <c r="M104" s="426"/>
      <c r="N104" s="426"/>
      <c r="O104" s="426"/>
      <c r="P104" s="426"/>
      <c r="Q104" s="426"/>
      <c r="R104" s="426"/>
      <c r="S104" s="426"/>
      <c r="T104" s="426"/>
      <c r="U104" s="426"/>
      <c r="V104" s="426"/>
      <c r="W104" s="426"/>
      <c r="X104" s="426"/>
      <c r="Y104" s="426"/>
      <c r="Z104" s="426"/>
      <c r="AA104" s="426"/>
      <c r="AB104" s="426"/>
      <c r="AC104" s="426"/>
      <c r="AD104" s="426"/>
      <c r="AE104" s="426"/>
      <c r="AF104" s="426"/>
      <c r="AG104" s="426"/>
      <c r="AJ104" s="9"/>
      <c r="AK104" s="9"/>
      <c r="AL104" s="9"/>
      <c r="AM104" s="9"/>
      <c r="AN104" s="14"/>
      <c r="AO104" s="14"/>
      <c r="AP104" s="14"/>
      <c r="AQ104" s="14"/>
      <c r="AR104" s="15"/>
      <c r="AS104" s="15"/>
      <c r="AT104" s="15"/>
      <c r="AU104" s="15"/>
    </row>
    <row r="105" spans="1:47" s="16" customFormat="1" ht="16.5" customHeight="1" x14ac:dyDescent="0.15">
      <c r="A105" s="15"/>
      <c r="B105" s="15"/>
      <c r="C105" s="15"/>
      <c r="D105" s="15"/>
      <c r="E105" s="135"/>
      <c r="F105" s="135"/>
      <c r="G105" s="17"/>
      <c r="H105" s="17"/>
      <c r="I105" s="17"/>
      <c r="J105" s="17"/>
      <c r="K105" s="17"/>
      <c r="L105" s="18"/>
      <c r="M105" s="18"/>
      <c r="N105" s="18"/>
      <c r="O105" s="18"/>
      <c r="P105" s="18"/>
      <c r="Q105" s="18"/>
      <c r="R105" s="18"/>
      <c r="S105" s="17"/>
      <c r="T105" s="17"/>
      <c r="U105" s="17"/>
      <c r="V105" s="17"/>
      <c r="W105" s="17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62">
        <f>G101+J101</f>
        <v>33</v>
      </c>
      <c r="AI105" s="9" t="s">
        <v>43</v>
      </c>
      <c r="AN105" s="14"/>
      <c r="AO105" s="14"/>
      <c r="AP105" s="14"/>
      <c r="AQ105" s="14"/>
    </row>
    <row r="106" spans="1:47" ht="16.5" customHeight="1" x14ac:dyDescent="0.15">
      <c r="AH106" s="62">
        <f>AH105+M101+P101</f>
        <v>69</v>
      </c>
      <c r="AI106" s="9" t="s">
        <v>44</v>
      </c>
    </row>
    <row r="107" spans="1:47" x14ac:dyDescent="0.15">
      <c r="AH107" s="62">
        <f>AH106+S101+V101</f>
        <v>106</v>
      </c>
      <c r="AI107" s="9" t="s">
        <v>45</v>
      </c>
    </row>
    <row r="108" spans="1:47" x14ac:dyDescent="0.15">
      <c r="AH108" s="62">
        <f>AH107+Y101+AB101</f>
        <v>145</v>
      </c>
      <c r="AI108" s="9" t="s">
        <v>46</v>
      </c>
    </row>
  </sheetData>
  <mergeCells count="49">
    <mergeCell ref="AI78:AO78"/>
    <mergeCell ref="B84:D84"/>
    <mergeCell ref="A85:B96"/>
    <mergeCell ref="A97:D97"/>
    <mergeCell ref="A98:D98"/>
    <mergeCell ref="B74:B83"/>
    <mergeCell ref="A104:AG104"/>
    <mergeCell ref="A99:D99"/>
    <mergeCell ref="A100:D100"/>
    <mergeCell ref="A101:D101"/>
    <mergeCell ref="A102:D102"/>
    <mergeCell ref="A103:AA103"/>
    <mergeCell ref="AI31:AO31"/>
    <mergeCell ref="B40:B47"/>
    <mergeCell ref="B48:D48"/>
    <mergeCell ref="A49:A84"/>
    <mergeCell ref="B49:B73"/>
    <mergeCell ref="A30:A48"/>
    <mergeCell ref="B30:B38"/>
    <mergeCell ref="Y67:Y68"/>
    <mergeCell ref="AA67:AA68"/>
    <mergeCell ref="S64:S65"/>
    <mergeCell ref="U64:U65"/>
    <mergeCell ref="V64:V65"/>
    <mergeCell ref="X64:X65"/>
    <mergeCell ref="V67:V68"/>
    <mergeCell ref="X67:X68"/>
    <mergeCell ref="AI74:AO74"/>
    <mergeCell ref="AH3:AM3"/>
    <mergeCell ref="AI5:AJ5"/>
    <mergeCell ref="AL5:AM5"/>
    <mergeCell ref="A7:A29"/>
    <mergeCell ref="B7:B16"/>
    <mergeCell ref="B17:B28"/>
    <mergeCell ref="B29:D29"/>
    <mergeCell ref="AI29:AO29"/>
    <mergeCell ref="C3:C6"/>
    <mergeCell ref="A3:B6"/>
    <mergeCell ref="D3:D6"/>
    <mergeCell ref="AE3:AG4"/>
    <mergeCell ref="A1:AG1"/>
    <mergeCell ref="A2:D2"/>
    <mergeCell ref="AE2:AG2"/>
    <mergeCell ref="E3:E6"/>
    <mergeCell ref="F3:F6"/>
    <mergeCell ref="G3:L3"/>
    <mergeCell ref="M3:R3"/>
    <mergeCell ref="S3:X3"/>
    <mergeCell ref="Y3:AD3"/>
  </mergeCells>
  <phoneticPr fontId="3" type="noConversion"/>
  <printOptions horizontalCentered="1"/>
  <pageMargins left="0.15748031496062992" right="0.15748031496062992" top="0.59055118110236227" bottom="0.19685039370078741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간호2020</vt:lpstr>
      <vt:lpstr>간호2020!Print_Area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2020-01-23T05:42:59Z</cp:lastPrinted>
  <dcterms:created xsi:type="dcterms:W3CDTF">2019-02-07T02:31:52Z</dcterms:created>
  <dcterms:modified xsi:type="dcterms:W3CDTF">2020-08-18T04:41:57Z</dcterms:modified>
</cp:coreProperties>
</file>